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30" windowHeight="5580" activeTab="5"/>
  </bookViews>
  <sheets>
    <sheet name="All Upazila" sheetId="1" r:id="rId1"/>
    <sheet name="Araihazar" sheetId="2" r:id="rId2"/>
    <sheet name="Sonargaon" sheetId="3" r:id="rId3"/>
    <sheet name="Bandar" sheetId="4" r:id="rId4"/>
    <sheet name="Sadar" sheetId="5" r:id="rId5"/>
    <sheet name="Rupganj" sheetId="6" r:id="rId6"/>
  </sheets>
  <definedNames>
    <definedName name="_xlnm.Print_Area" localSheetId="0">'All Upazila'!$A$1:$M$85</definedName>
    <definedName name="_xlnm.Print_Area" localSheetId="1">'Araihazar'!$A$1:$M$85</definedName>
    <definedName name="_xlnm.Print_Area" localSheetId="5">'Rupganj'!$A$1:$M$85</definedName>
    <definedName name="_xlnm.Print_Area" localSheetId="2">'Sonargaon'!$A$1:$M$85</definedName>
    <definedName name="_xlnm.Print_Titles" localSheetId="0">'All Upazila'!$1:$6</definedName>
    <definedName name="_xlnm.Print_Titles" localSheetId="1">'Araihazar'!$1:$6</definedName>
    <definedName name="_xlnm.Print_Titles" localSheetId="3">'Bandar'!$1:$6</definedName>
    <definedName name="_xlnm.Print_Titles" localSheetId="5">'Rupganj'!$1:$6</definedName>
    <definedName name="_xlnm.Print_Titles" localSheetId="4">'Sadar'!$1:$6</definedName>
    <definedName name="_xlnm.Print_Titles" localSheetId="2">'Sonargaon'!$1:$6</definedName>
  </definedNames>
  <calcPr fullCalcOnLoad="1"/>
</workbook>
</file>

<file path=xl/sharedStrings.xml><?xml version="1.0" encoding="utf-8"?>
<sst xmlns="http://schemas.openxmlformats.org/spreadsheetml/2006/main" count="521" uniqueCount="73">
  <si>
    <t>(Area in acres)</t>
  </si>
  <si>
    <t>Items</t>
  </si>
  <si>
    <t>All Holdings</t>
  </si>
  <si>
    <t>Farm Holdings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</si>
  <si>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</si>
  <si>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</si>
  <si>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</si>
  <si>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</si>
  <si>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</si>
  <si>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</si>
  <si>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</si>
  <si>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</si>
  <si>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</si>
  <si>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</si>
  <si>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</si>
  <si>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</si>
  <si>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</si>
  <si>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</si>
  <si>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</si>
  <si>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</si>
  <si>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</si>
  <si>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</si>
  <si>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</si>
  <si>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>Percent of Cultivated Area</t>
  </si>
  <si>
    <t xml:space="preserve">Number of Cattle </t>
  </si>
  <si>
    <t>No. of Cattle per Holding</t>
  </si>
  <si>
    <t>Holding Reporting</t>
  </si>
  <si>
    <t>Number of Goat</t>
  </si>
  <si>
    <t>Percent of  All Holdings</t>
  </si>
  <si>
    <t>Number of Ducks</t>
  </si>
  <si>
    <t xml:space="preserve"> </t>
  </si>
  <si>
    <t xml:space="preserve">   </t>
  </si>
  <si>
    <t>Non-farm Holdings</t>
  </si>
  <si>
    <t>(a) Cattle</t>
  </si>
  <si>
    <t>No. of  Goat per Holding</t>
  </si>
  <si>
    <t>No. of Fowls per Holding</t>
  </si>
  <si>
    <t>No. of  Ducks per Holding</t>
  </si>
  <si>
    <t xml:space="preserve">Net Irrigated Area </t>
  </si>
  <si>
    <r>
      <t xml:space="preserve">All </t>
    </r>
    <r>
      <rPr>
        <sz val="7"/>
        <rFont val="Arial Narrow"/>
        <family val="2"/>
      </rPr>
      <t>Holdings</t>
    </r>
  </si>
  <si>
    <r>
      <t>Non-farm Hold</t>
    </r>
    <r>
      <rPr>
        <sz val="8"/>
        <rFont val="Arial Narrow"/>
        <family val="2"/>
      </rPr>
      <t>ings</t>
    </r>
  </si>
  <si>
    <t>11. Livestock and Poultry</t>
  </si>
  <si>
    <t>Non-farm Holding</t>
  </si>
  <si>
    <t>Non-Farm Holding</t>
  </si>
  <si>
    <t>Nonfarm Holding</t>
  </si>
  <si>
    <t xml:space="preserve"> Upazila: 02 - Araihazar</t>
  </si>
  <si>
    <t xml:space="preserve"> Upazila: 68- Rupganj</t>
  </si>
  <si>
    <t xml:space="preserve"> Upazila: 06- Bandar</t>
  </si>
  <si>
    <t xml:space="preserve"> Upazila: 58- Narayanganj Sadar</t>
  </si>
  <si>
    <t xml:space="preserve"> Upazila: 04 Sonargaon</t>
  </si>
  <si>
    <r>
      <t>*</t>
    </r>
    <r>
      <rPr>
        <sz val="8"/>
        <rFont val="Arial Narrow"/>
        <family val="2"/>
      </rPr>
      <t>Total</t>
    </r>
  </si>
  <si>
    <t>*Total</t>
  </si>
  <si>
    <t>Note : Proportion of small, Medium and large holdings are based on total farm holdings</t>
  </si>
  <si>
    <t>Note : Proportion of small, medium and large holdings are based on total farm holdings</t>
  </si>
  <si>
    <t xml:space="preserve">4.1 : COMPARISON OF 2008 WITH 1996 AGRICULTURE CENSUS  </t>
  </si>
  <si>
    <t xml:space="preserve">4.2 : COMPARISON OF 2008 WITH 1996 AGRICULTURE CENSUS </t>
  </si>
  <si>
    <t xml:space="preserve">4.3 : COMPARISON OF 2008 WITH 1996 AGRICULTURE CENSUS </t>
  </si>
  <si>
    <t xml:space="preserve">4.4 : COMPARISON OF 2008 WITH 1996 AGRICULTURE CENSUS </t>
  </si>
  <si>
    <t xml:space="preserve">4.5 : COMPARISON OF 2008 WITH 1996 AGRICULTURE CENSUS </t>
  </si>
  <si>
    <t xml:space="preserve">4.6 : COMPARISON OF 2008 WITH 1996 AGRICULTURE CENSUS </t>
  </si>
  <si>
    <t>Zila : 67- Narayanganj</t>
  </si>
  <si>
    <t>2. Tenureship</t>
  </si>
  <si>
    <t xml:space="preserve">5. Operated Area </t>
  </si>
  <si>
    <t xml:space="preserve">6. Homestead Area </t>
  </si>
  <si>
    <t xml:space="preserve">7. Net Cultivated Area </t>
  </si>
  <si>
    <t>(b) Goat</t>
  </si>
  <si>
    <t xml:space="preserve">(c) Fowls </t>
  </si>
  <si>
    <t>(d) Ducks</t>
  </si>
  <si>
    <t>9. Intensity of Cropping (%)</t>
  </si>
  <si>
    <t xml:space="preserve">    * Proportion of small, medium and large holdings are based on total farm holdings</t>
  </si>
  <si>
    <t>Note : The census of 1996 was conducted in Rural Areas only and that time the upazila of Bandar &amp; Narayanganj sadar were considred as Urban Area</t>
  </si>
  <si>
    <t>Note : The census of 1996 was conducted in Rural Areas only and that time the upazila of Bandar &amp; Narayanganj sadar were considered as Urban Area</t>
  </si>
  <si>
    <t>Zila : 67- Narayanganj  (Rural )</t>
  </si>
  <si>
    <t>Number of Fowls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</si>
</sst>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[$-409]dddd\,\ mmmm\ dd\,\ yyyy"/>
    <numFmt numFmtId="169" formatCode="[$-409]h:mm:ss\ AM/PM"/>
    <numFmt numFmtId="170" formatCode="00000"/>
    <numFmt numFmtId="171" formatCode="0.0"/>
  </numFmts>
  <fonts count="3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Times New Roman"/>
      <family val="1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right" vertical="top" wrapText="1"/>
    </xf>
    <xf numFmtId="0" fontId="6" fillId="20" borderId="11" xfId="0" applyFont="1" applyFill="1" applyBorder="1" applyAlignment="1">
      <alignment horizontal="right" vertical="top" wrapText="1"/>
    </xf>
    <xf numFmtId="0" fontId="6" fillId="20" borderId="0" xfId="0" applyFont="1" applyFill="1" applyBorder="1" applyAlignment="1">
      <alignment horizontal="right" vertical="top" wrapText="1"/>
    </xf>
    <xf numFmtId="0" fontId="6" fillId="20" borderId="0" xfId="0" applyFont="1" applyFill="1" applyBorder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20" borderId="11" xfId="0" applyFont="1" applyFill="1" applyBorder="1" applyAlignment="1">
      <alignment horizontal="right" vertical="top" wrapText="1"/>
    </xf>
    <xf numFmtId="0" fontId="8" fillId="20" borderId="0" xfId="0" applyFont="1" applyFill="1" applyBorder="1" applyAlignment="1">
      <alignment horizontal="right" vertical="top" wrapText="1"/>
    </xf>
    <xf numFmtId="171" fontId="8" fillId="0" borderId="0" xfId="0" applyNumberFormat="1" applyFont="1" applyFill="1" applyBorder="1" applyAlignment="1">
      <alignment horizontal="right" vertical="top" wrapText="1"/>
    </xf>
    <xf numFmtId="171" fontId="8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/>
    </xf>
    <xf numFmtId="171" fontId="6" fillId="2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/>
    </xf>
    <xf numFmtId="0" fontId="8" fillId="0" borderId="11" xfId="0" applyFont="1" applyFill="1" applyBorder="1" applyAlignment="1">
      <alignment horizontal="left" indent="1"/>
    </xf>
    <xf numFmtId="2" fontId="8" fillId="0" borderId="17" xfId="0" applyNumberFormat="1" applyFont="1" applyFill="1" applyBorder="1" applyAlignment="1">
      <alignment horizontal="right" vertical="top" wrapText="1"/>
    </xf>
    <xf numFmtId="2" fontId="8" fillId="0" borderId="13" xfId="0" applyNumberFormat="1" applyFont="1" applyFill="1" applyBorder="1" applyAlignment="1">
      <alignment horizontal="right" vertical="top" wrapText="1"/>
    </xf>
    <xf numFmtId="2" fontId="8" fillId="0" borderId="18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0" fontId="6" fillId="20" borderId="15" xfId="0" applyFont="1" applyFill="1" applyBorder="1" applyAlignment="1">
      <alignment horizontal="right" vertical="top" wrapText="1"/>
    </xf>
    <xf numFmtId="0" fontId="6" fillId="20" borderId="15" xfId="0" applyFont="1" applyFill="1" applyBorder="1" applyAlignment="1">
      <alignment/>
    </xf>
    <xf numFmtId="0" fontId="8" fillId="0" borderId="17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right" vertical="top" wrapText="1"/>
    </xf>
    <xf numFmtId="171" fontId="8" fillId="0" borderId="13" xfId="0" applyNumberFormat="1" applyFont="1" applyFill="1" applyBorder="1" applyAlignment="1">
      <alignment horizontal="right" vertical="top" wrapText="1"/>
    </xf>
    <xf numFmtId="171" fontId="8" fillId="0" borderId="18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20" borderId="14" xfId="0" applyFont="1" applyFill="1" applyBorder="1" applyAlignment="1">
      <alignment/>
    </xf>
    <xf numFmtId="0" fontId="6" fillId="20" borderId="11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right" shrinkToFit="1"/>
    </xf>
    <xf numFmtId="2" fontId="6" fillId="0" borderId="12" xfId="0" applyNumberFormat="1" applyFont="1" applyFill="1" applyBorder="1" applyAlignment="1">
      <alignment horizontal="right" shrinkToFit="1"/>
    </xf>
    <xf numFmtId="2" fontId="6" fillId="0" borderId="0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13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32" fillId="0" borderId="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1" fontId="8" fillId="0" borderId="12" xfId="0" applyNumberFormat="1" applyFont="1" applyFill="1" applyBorder="1" applyAlignment="1">
      <alignment horizontal="right" vertical="top" wrapText="1"/>
    </xf>
    <xf numFmtId="1" fontId="6" fillId="2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zoomScaleSheetLayoutView="100" zoomScalePageLayoutView="0" workbookViewId="0" topLeftCell="A1">
      <selection activeCell="D21" sqref="D21"/>
    </sheetView>
  </sheetViews>
  <sheetFormatPr defaultColWidth="9.140625" defaultRowHeight="15" customHeight="1"/>
  <cols>
    <col min="1" max="1" width="19.421875" style="2" customWidth="1"/>
    <col min="2" max="2" width="6.421875" style="2" customWidth="1"/>
    <col min="3" max="3" width="6.7109375" style="2" customWidth="1"/>
    <col min="4" max="7" width="5.421875" style="2" customWidth="1"/>
    <col min="8" max="8" width="5.8515625" style="3" customWidth="1"/>
    <col min="9" max="9" width="6.7109375" style="3" customWidth="1"/>
    <col min="10" max="13" width="5.421875" style="3" customWidth="1"/>
    <col min="14" max="14" width="9.140625" style="3" hidden="1" customWidth="1"/>
    <col min="15" max="16384" width="9.140625" style="3" customWidth="1"/>
  </cols>
  <sheetData>
    <row r="1" spans="1:13" s="89" customFormat="1" ht="15" customHeight="1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 customHeight="1">
      <c r="A2" s="19"/>
      <c r="B2" s="66"/>
      <c r="C2" s="66"/>
      <c r="D2" s="66"/>
      <c r="E2" s="66"/>
      <c r="F2" s="66"/>
      <c r="G2" s="66"/>
      <c r="H2" s="66"/>
      <c r="I2" s="66"/>
      <c r="J2" s="66"/>
      <c r="L2" s="66"/>
      <c r="M2" s="66"/>
    </row>
    <row r="3" spans="1:13" ht="15" customHeight="1">
      <c r="A3" s="6" t="s">
        <v>71</v>
      </c>
      <c r="B3" s="7"/>
      <c r="C3" s="5"/>
      <c r="D3" s="5"/>
      <c r="E3" s="5"/>
      <c r="F3" s="5"/>
      <c r="G3" s="7"/>
      <c r="H3" s="5"/>
      <c r="I3" s="79"/>
      <c r="K3" s="66" t="s">
        <v>30</v>
      </c>
      <c r="L3" s="67" t="s">
        <v>0</v>
      </c>
      <c r="M3" s="66"/>
    </row>
    <row r="4" spans="1:25" ht="15" customHeight="1">
      <c r="A4" s="91" t="s">
        <v>1</v>
      </c>
      <c r="B4" s="92">
        <v>1996</v>
      </c>
      <c r="C4" s="93"/>
      <c r="D4" s="93"/>
      <c r="E4" s="93"/>
      <c r="F4" s="93"/>
      <c r="G4" s="94"/>
      <c r="H4" s="95">
        <v>2008</v>
      </c>
      <c r="I4" s="95"/>
      <c r="J4" s="95"/>
      <c r="K4" s="95"/>
      <c r="L4" s="95"/>
      <c r="M4" s="95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22.5" customHeight="1">
      <c r="A5" s="91"/>
      <c r="B5" s="96" t="s">
        <v>2</v>
      </c>
      <c r="C5" s="96" t="s">
        <v>41</v>
      </c>
      <c r="D5" s="91" t="s">
        <v>3</v>
      </c>
      <c r="E5" s="91"/>
      <c r="F5" s="91"/>
      <c r="G5" s="91"/>
      <c r="H5" s="96" t="s">
        <v>2</v>
      </c>
      <c r="I5" s="96" t="s">
        <v>42</v>
      </c>
      <c r="J5" s="91" t="s">
        <v>3</v>
      </c>
      <c r="K5" s="91"/>
      <c r="L5" s="91"/>
      <c r="M5" s="91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15" customHeight="1">
      <c r="A6" s="91"/>
      <c r="B6" s="96"/>
      <c r="C6" s="96"/>
      <c r="D6" s="8" t="s">
        <v>50</v>
      </c>
      <c r="E6" s="8" t="s">
        <v>4</v>
      </c>
      <c r="F6" s="8" t="s">
        <v>5</v>
      </c>
      <c r="G6" s="8" t="s">
        <v>6</v>
      </c>
      <c r="H6" s="96"/>
      <c r="I6" s="96"/>
      <c r="J6" s="8" t="s">
        <v>50</v>
      </c>
      <c r="K6" s="8" t="s">
        <v>4</v>
      </c>
      <c r="L6" s="8" t="s">
        <v>5</v>
      </c>
      <c r="M6" s="8" t="s">
        <v>6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5" customHeight="1">
      <c r="A7" s="80" t="s">
        <v>7</v>
      </c>
      <c r="B7" s="38">
        <v>149570</v>
      </c>
      <c r="C7" s="39">
        <v>71933</v>
      </c>
      <c r="D7" s="39">
        <v>77637</v>
      </c>
      <c r="E7" s="39">
        <v>70649</v>
      </c>
      <c r="F7" s="39">
        <v>6520</v>
      </c>
      <c r="G7" s="40">
        <v>468</v>
      </c>
      <c r="H7" s="41">
        <v>460070</v>
      </c>
      <c r="I7" s="41">
        <f>H7-J7</f>
        <v>342192</v>
      </c>
      <c r="J7" s="41">
        <v>117878</v>
      </c>
      <c r="K7" s="41">
        <v>111812</v>
      </c>
      <c r="L7" s="41">
        <v>5610</v>
      </c>
      <c r="M7" s="47">
        <v>456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ht="15" customHeight="1">
      <c r="A8" s="42" t="s">
        <v>8</v>
      </c>
      <c r="B8" s="13">
        <f>+B7/$B$7*100</f>
        <v>100</v>
      </c>
      <c r="C8" s="16">
        <f>+C7/$B$7*100</f>
        <v>48.09320050812328</v>
      </c>
      <c r="D8" s="16">
        <f>+D7/$B$7*100</f>
        <v>51.90679949187671</v>
      </c>
      <c r="E8" s="16">
        <f>E7/D7*100</f>
        <v>90.9991370094156</v>
      </c>
      <c r="F8" s="16">
        <f>F7/D7*100</f>
        <v>8.398057627162308</v>
      </c>
      <c r="G8" s="17">
        <f>G7/D7*100</f>
        <v>0.6028053634220797</v>
      </c>
      <c r="H8" s="22">
        <f>I8+J8</f>
        <v>100</v>
      </c>
      <c r="I8" s="16">
        <f>I7/H7*100</f>
        <v>74.37824678853218</v>
      </c>
      <c r="J8" s="16">
        <f>J7/H7*100</f>
        <v>25.62175321146782</v>
      </c>
      <c r="K8" s="16">
        <f>K7/J7*100</f>
        <v>94.85400159486927</v>
      </c>
      <c r="L8" s="16">
        <f>L7/J7*100</f>
        <v>4.7591577732910295</v>
      </c>
      <c r="M8" s="17">
        <f>M7/J7*100</f>
        <v>0.3868406318396987</v>
      </c>
      <c r="Q8" s="69"/>
      <c r="R8" s="69"/>
      <c r="S8" s="69"/>
      <c r="T8" s="69"/>
      <c r="U8" s="69"/>
      <c r="V8" s="69"/>
      <c r="W8" s="69"/>
      <c r="X8" s="69"/>
      <c r="Y8" s="69"/>
    </row>
    <row r="9" spans="1:25" ht="15" customHeight="1">
      <c r="A9" s="42"/>
      <c r="B9" s="13"/>
      <c r="C9" s="16"/>
      <c r="D9" s="16"/>
      <c r="E9" s="16"/>
      <c r="F9" s="16"/>
      <c r="G9" s="17"/>
      <c r="H9" s="16"/>
      <c r="I9" s="16"/>
      <c r="J9" s="16"/>
      <c r="K9" s="16"/>
      <c r="L9" s="16"/>
      <c r="M9" s="17"/>
      <c r="Q9" s="69"/>
      <c r="R9" s="69"/>
      <c r="S9" s="69"/>
      <c r="T9" s="69"/>
      <c r="U9" s="69"/>
      <c r="V9" s="69"/>
      <c r="W9" s="69"/>
      <c r="X9" s="69"/>
      <c r="Y9" s="69"/>
    </row>
    <row r="10" spans="1:25" ht="15" customHeight="1">
      <c r="A10" s="70" t="s">
        <v>60</v>
      </c>
      <c r="B10" s="20"/>
      <c r="C10" s="19"/>
      <c r="D10" s="19"/>
      <c r="E10" s="19"/>
      <c r="F10" s="19"/>
      <c r="G10" s="21"/>
      <c r="H10" s="19"/>
      <c r="I10" s="19"/>
      <c r="J10" s="19"/>
      <c r="K10" s="19"/>
      <c r="L10" s="19"/>
      <c r="M10" s="21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5" customHeight="1">
      <c r="A11" s="65" t="s">
        <v>9</v>
      </c>
      <c r="B11" s="13">
        <v>116848</v>
      </c>
      <c r="C11" s="14">
        <v>61165</v>
      </c>
      <c r="D11" s="14">
        <v>55683</v>
      </c>
      <c r="E11" s="14">
        <v>50805</v>
      </c>
      <c r="F11" s="14">
        <v>4498</v>
      </c>
      <c r="G11" s="15">
        <v>380</v>
      </c>
      <c r="H11" s="19">
        <v>292749</v>
      </c>
      <c r="I11" s="19">
        <f>H11-J11</f>
        <v>221206</v>
      </c>
      <c r="J11" s="19">
        <v>71543</v>
      </c>
      <c r="K11" s="19">
        <v>67988</v>
      </c>
      <c r="L11" s="19">
        <v>3319</v>
      </c>
      <c r="M11" s="21">
        <v>236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1:25" ht="15" customHeight="1">
      <c r="A12" s="42" t="s">
        <v>8</v>
      </c>
      <c r="B12" s="13">
        <f>+B11/$B$11*100</f>
        <v>100</v>
      </c>
      <c r="C12" s="16">
        <f>+C11/$B$11*100</f>
        <v>52.34578255511434</v>
      </c>
      <c r="D12" s="16">
        <f>+D11/$B$11*100</f>
        <v>47.65421744488567</v>
      </c>
      <c r="E12" s="16">
        <f>E11/D11*100</f>
        <v>91.23969613706157</v>
      </c>
      <c r="F12" s="16">
        <f>F11/D11*100</f>
        <v>8.077869367670564</v>
      </c>
      <c r="G12" s="17">
        <f>G11/D11*100</f>
        <v>0.6824344952678555</v>
      </c>
      <c r="H12" s="22">
        <f>I12+J12</f>
        <v>100</v>
      </c>
      <c r="I12" s="16">
        <f>I11/H11*100</f>
        <v>75.5616586222327</v>
      </c>
      <c r="J12" s="16">
        <f>J11/H11*100</f>
        <v>24.4383413777673</v>
      </c>
      <c r="K12" s="16">
        <f>K11/J11*100</f>
        <v>95.0309604014369</v>
      </c>
      <c r="L12" s="16">
        <f>L11/J11*100</f>
        <v>4.639168052779447</v>
      </c>
      <c r="M12" s="17">
        <f>M11/J11*100</f>
        <v>0.3298715457836546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1:25" ht="15" customHeight="1">
      <c r="A13" s="42" t="s">
        <v>10</v>
      </c>
      <c r="B13" s="22">
        <f aca="true" t="shared" si="0" ref="B13:G13">+B11/B7*100</f>
        <v>78.12261817209334</v>
      </c>
      <c r="C13" s="16">
        <f t="shared" si="0"/>
        <v>85.03051450655471</v>
      </c>
      <c r="D13" s="16">
        <f t="shared" si="0"/>
        <v>71.72224583639245</v>
      </c>
      <c r="E13" s="16">
        <f t="shared" si="0"/>
        <v>71.91184588599981</v>
      </c>
      <c r="F13" s="16">
        <f t="shared" si="0"/>
        <v>68.9877300613497</v>
      </c>
      <c r="G13" s="17">
        <f t="shared" si="0"/>
        <v>81.19658119658119</v>
      </c>
      <c r="H13" s="16">
        <f>+H11/$H$7*100</f>
        <v>63.63140391679527</v>
      </c>
      <c r="I13" s="16">
        <f>+I11/$I$7*100</f>
        <v>64.64382568850236</v>
      </c>
      <c r="J13" s="16">
        <f>+J11/$J$7*100</f>
        <v>60.6924107976043</v>
      </c>
      <c r="K13" s="16">
        <f>+K11/$K$7*100</f>
        <v>60.80563803527349</v>
      </c>
      <c r="L13" s="16">
        <f>+L11/$L$7*100</f>
        <v>59.16221033868093</v>
      </c>
      <c r="M13" s="17">
        <f>+M11/$M$7*100</f>
        <v>51.75438596491229</v>
      </c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1:25" ht="15" customHeight="1">
      <c r="A14" s="65"/>
      <c r="B14" s="23"/>
      <c r="C14" s="24"/>
      <c r="D14" s="24"/>
      <c r="E14" s="24"/>
      <c r="F14" s="24"/>
      <c r="G14" s="25"/>
      <c r="H14" s="19"/>
      <c r="I14" s="19"/>
      <c r="J14" s="19"/>
      <c r="K14" s="19"/>
      <c r="L14" s="19"/>
      <c r="M14" s="21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1:25" ht="15" customHeight="1">
      <c r="A15" s="65" t="s">
        <v>11</v>
      </c>
      <c r="B15" s="13">
        <v>21417</v>
      </c>
      <c r="C15" s="14">
        <v>656</v>
      </c>
      <c r="D15" s="14">
        <v>20761</v>
      </c>
      <c r="E15" s="14">
        <v>18681</v>
      </c>
      <c r="F15" s="14">
        <v>1993</v>
      </c>
      <c r="G15" s="15">
        <v>87</v>
      </c>
      <c r="H15" s="14">
        <v>49149</v>
      </c>
      <c r="I15" s="19">
        <f>H15-J15</f>
        <v>5058</v>
      </c>
      <c r="J15" s="14">
        <v>44091</v>
      </c>
      <c r="K15" s="14">
        <v>41626</v>
      </c>
      <c r="L15" s="14">
        <v>2252</v>
      </c>
      <c r="M15" s="15">
        <v>213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1:25" ht="15" customHeight="1">
      <c r="A16" s="42" t="s">
        <v>12</v>
      </c>
      <c r="B16" s="13">
        <v>100</v>
      </c>
      <c r="C16" s="14">
        <v>3.06</v>
      </c>
      <c r="D16" s="14">
        <v>96.94</v>
      </c>
      <c r="E16" s="16">
        <f>E15/D15*100</f>
        <v>89.9812147777082</v>
      </c>
      <c r="F16" s="16">
        <f>F15/D15*100</f>
        <v>9.599730263474784</v>
      </c>
      <c r="G16" s="17">
        <f>G15/D15*100</f>
        <v>0.41905495881701266</v>
      </c>
      <c r="H16" s="22">
        <f>I16+J16</f>
        <v>100</v>
      </c>
      <c r="I16" s="16">
        <f>I15/H15*100</f>
        <v>10.291155466031862</v>
      </c>
      <c r="J16" s="16">
        <f>J15/H15*100</f>
        <v>89.70884453396813</v>
      </c>
      <c r="K16" s="16">
        <f>K15/J15*100</f>
        <v>94.40928987775283</v>
      </c>
      <c r="L16" s="16">
        <f>L15/J15*100</f>
        <v>5.107618334807557</v>
      </c>
      <c r="M16" s="17">
        <f>M15/J15*100</f>
        <v>0.4830917874396135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1:25" ht="15" customHeight="1">
      <c r="A17" s="42" t="s">
        <v>10</v>
      </c>
      <c r="B17" s="22">
        <f aca="true" t="shared" si="1" ref="B17:G17">+B15/B7*100</f>
        <v>14.319047937420606</v>
      </c>
      <c r="C17" s="16">
        <f t="shared" si="1"/>
        <v>0.9119597403139033</v>
      </c>
      <c r="D17" s="16">
        <f t="shared" si="1"/>
        <v>26.74111570514059</v>
      </c>
      <c r="E17" s="16">
        <f t="shared" si="1"/>
        <v>26.44198785545443</v>
      </c>
      <c r="F17" s="16">
        <f t="shared" si="1"/>
        <v>30.56748466257669</v>
      </c>
      <c r="G17" s="17">
        <f t="shared" si="1"/>
        <v>18.58974358974359</v>
      </c>
      <c r="H17" s="16">
        <f>+H15/$H$7*100</f>
        <v>10.682939552676766</v>
      </c>
      <c r="I17" s="16">
        <f>+I15/$I$7*100</f>
        <v>1.4781175480432038</v>
      </c>
      <c r="J17" s="16">
        <f>+J15/$J$7*100</f>
        <v>37.403926093079285</v>
      </c>
      <c r="K17" s="16">
        <f>+K15/$K$7*100</f>
        <v>37.228562229456585</v>
      </c>
      <c r="L17" s="16">
        <f>+L15/$L$7*100</f>
        <v>40.14260249554367</v>
      </c>
      <c r="M17" s="17">
        <f>+M15/$M$7*100</f>
        <v>46.71052631578947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5" ht="15" customHeight="1">
      <c r="A18" s="65"/>
      <c r="B18" s="20"/>
      <c r="C18" s="24"/>
      <c r="D18" s="24"/>
      <c r="E18" s="24"/>
      <c r="F18" s="24"/>
      <c r="G18" s="25"/>
      <c r="H18" s="2"/>
      <c r="I18" s="2"/>
      <c r="J18" s="2"/>
      <c r="K18" s="2"/>
      <c r="L18" s="2"/>
      <c r="M18" s="75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:25" ht="15" customHeight="1">
      <c r="A19" s="65" t="s">
        <v>13</v>
      </c>
      <c r="B19" s="13">
        <v>11305</v>
      </c>
      <c r="C19" s="14">
        <v>10112</v>
      </c>
      <c r="D19" s="14">
        <v>1193</v>
      </c>
      <c r="E19" s="14">
        <v>1163</v>
      </c>
      <c r="F19" s="14">
        <v>29</v>
      </c>
      <c r="G19" s="15">
        <v>1</v>
      </c>
      <c r="H19" s="19">
        <v>118172</v>
      </c>
      <c r="I19" s="19">
        <f>H19-J19</f>
        <v>115928</v>
      </c>
      <c r="J19" s="19">
        <v>2244</v>
      </c>
      <c r="K19" s="19">
        <v>2198</v>
      </c>
      <c r="L19" s="19">
        <v>39</v>
      </c>
      <c r="M19" s="21">
        <v>7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15" customHeight="1">
      <c r="A20" s="42" t="s">
        <v>8</v>
      </c>
      <c r="B20" s="13">
        <f>+B19/$B$19*100</f>
        <v>100</v>
      </c>
      <c r="C20" s="16">
        <f>+C19/$B$19*100</f>
        <v>89.44714727996462</v>
      </c>
      <c r="D20" s="16">
        <f>+D19/$B$19*100</f>
        <v>10.552852720035382</v>
      </c>
      <c r="E20" s="16">
        <f>E19/D19*100</f>
        <v>97.4853310980721</v>
      </c>
      <c r="F20" s="16">
        <f>F19/D19*100</f>
        <v>2.4308466051969826</v>
      </c>
      <c r="G20" s="17">
        <f>G19/D19*100</f>
        <v>0.08382229673093043</v>
      </c>
      <c r="H20" s="22">
        <f>I20+J20</f>
        <v>100</v>
      </c>
      <c r="I20" s="16">
        <f>I19/H19*100</f>
        <v>98.10107301221947</v>
      </c>
      <c r="J20" s="16">
        <f>J19/H19*100</f>
        <v>1.8989269877805235</v>
      </c>
      <c r="K20" s="16">
        <f>K19/J19*100</f>
        <v>97.95008912655972</v>
      </c>
      <c r="L20" s="16">
        <f>L19/J19*100</f>
        <v>1.7379679144385027</v>
      </c>
      <c r="M20" s="17">
        <f>M19/J19*100</f>
        <v>0.31194295900178254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ht="15" customHeight="1">
      <c r="A21" s="42" t="s">
        <v>10</v>
      </c>
      <c r="B21" s="22">
        <f aca="true" t="shared" si="2" ref="B21:G21">+B19/B7*100</f>
        <v>7.55833389048606</v>
      </c>
      <c r="C21" s="16">
        <f t="shared" si="2"/>
        <v>14.057525753131387</v>
      </c>
      <c r="D21" s="16">
        <f t="shared" si="2"/>
        <v>1.5366384584669681</v>
      </c>
      <c r="E21" s="16">
        <f t="shared" si="2"/>
        <v>1.6461662585457684</v>
      </c>
      <c r="F21" s="16">
        <f t="shared" si="2"/>
        <v>0.4447852760736197</v>
      </c>
      <c r="G21" s="17">
        <f t="shared" si="2"/>
        <v>0.2136752136752137</v>
      </c>
      <c r="H21" s="16">
        <f>+H19/$H$7*100</f>
        <v>25.68565653052796</v>
      </c>
      <c r="I21" s="16">
        <f>+I19/$I$7*100</f>
        <v>33.87805676345443</v>
      </c>
      <c r="J21" s="16">
        <f>+J19/$J$7*100</f>
        <v>1.903663109316412</v>
      </c>
      <c r="K21" s="16">
        <f>+K19/$K$7*100</f>
        <v>1.9657997352699172</v>
      </c>
      <c r="L21" s="16">
        <f>+L19/$L$7*100</f>
        <v>0.6951871657754011</v>
      </c>
      <c r="M21" s="17">
        <f>+M19/$M$7*100</f>
        <v>1.5350877192982455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5" ht="15" customHeight="1">
      <c r="A22" s="65"/>
      <c r="B22" s="13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21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5" customHeight="1">
      <c r="A23" s="70" t="s">
        <v>14</v>
      </c>
      <c r="B23" s="13">
        <v>22651</v>
      </c>
      <c r="C23" s="14">
        <v>11233</v>
      </c>
      <c r="D23" s="14">
        <v>11418</v>
      </c>
      <c r="E23" s="14">
        <v>10859</v>
      </c>
      <c r="F23" s="14">
        <v>521</v>
      </c>
      <c r="G23" s="15">
        <v>38</v>
      </c>
      <c r="H23" s="19">
        <v>41072</v>
      </c>
      <c r="I23" s="19">
        <f>H23-J23</f>
        <v>23129</v>
      </c>
      <c r="J23" s="19">
        <v>17943</v>
      </c>
      <c r="K23" s="19">
        <v>17200</v>
      </c>
      <c r="L23" s="19">
        <v>700</v>
      </c>
      <c r="M23" s="21">
        <v>43</v>
      </c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15" customHeight="1">
      <c r="A24" s="42" t="s">
        <v>12</v>
      </c>
      <c r="B24" s="13">
        <f>+B23/$B$23*100</f>
        <v>100</v>
      </c>
      <c r="C24" s="16">
        <f>+C23/$B$23*100</f>
        <v>49.591629508630966</v>
      </c>
      <c r="D24" s="16">
        <f>+D23/$B$23*100</f>
        <v>50.408370491369034</v>
      </c>
      <c r="E24" s="16">
        <f>E23/D23*100</f>
        <v>95.10422140479943</v>
      </c>
      <c r="F24" s="16">
        <f>F23/D23*100</f>
        <v>4.562970747941846</v>
      </c>
      <c r="G24" s="17">
        <f>G23/D23*100</f>
        <v>0.3328078472587143</v>
      </c>
      <c r="H24" s="22">
        <f>I24+J24</f>
        <v>100</v>
      </c>
      <c r="I24" s="16">
        <f>I23/H23*100</f>
        <v>56.3133034670822</v>
      </c>
      <c r="J24" s="16">
        <f>J23/H23*100</f>
        <v>43.6866965329178</v>
      </c>
      <c r="K24" s="16">
        <f>K23/J23*100</f>
        <v>95.8591094019952</v>
      </c>
      <c r="L24" s="16">
        <f>L23/J23*100</f>
        <v>3.901242824499805</v>
      </c>
      <c r="M24" s="17">
        <f>M23/J23*100</f>
        <v>0.239647773504988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1:25" ht="15" customHeight="1">
      <c r="A25" s="42" t="s">
        <v>10</v>
      </c>
      <c r="B25" s="22">
        <f aca="true" t="shared" si="3" ref="B25:G25">+B23/B7*100</f>
        <v>15.144079695126027</v>
      </c>
      <c r="C25" s="16">
        <f t="shared" si="3"/>
        <v>15.615920370344627</v>
      </c>
      <c r="D25" s="16">
        <f t="shared" si="3"/>
        <v>14.70690521272074</v>
      </c>
      <c r="E25" s="16">
        <f t="shared" si="3"/>
        <v>15.370352021967756</v>
      </c>
      <c r="F25" s="16">
        <f t="shared" si="3"/>
        <v>7.99079754601227</v>
      </c>
      <c r="G25" s="17">
        <f t="shared" si="3"/>
        <v>8.11965811965812</v>
      </c>
      <c r="H25" s="16">
        <f>+H23/$H$7*100</f>
        <v>8.9273371443476</v>
      </c>
      <c r="I25" s="16">
        <f>+I23/$I$7*100</f>
        <v>6.759070930939355</v>
      </c>
      <c r="J25" s="16">
        <f>+J23/$J$7*100</f>
        <v>15.221669862060775</v>
      </c>
      <c r="K25" s="16">
        <f>+K23/$K$7*100</f>
        <v>15.382964261438845</v>
      </c>
      <c r="L25" s="16">
        <f>+L23/$L$7*100</f>
        <v>12.4777183600713</v>
      </c>
      <c r="M25" s="17">
        <f>+M23/$M$7*100</f>
        <v>9.429824561403509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5" ht="15" customHeight="1">
      <c r="A26" s="65"/>
      <c r="B26" s="13"/>
      <c r="C26" s="14"/>
      <c r="D26" s="14"/>
      <c r="E26" s="14"/>
      <c r="F26" s="14"/>
      <c r="G26" s="15"/>
      <c r="H26" s="19"/>
      <c r="I26" s="19"/>
      <c r="J26" s="19"/>
      <c r="K26" s="19"/>
      <c r="L26" s="19"/>
      <c r="M26" s="21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5" ht="15" customHeight="1">
      <c r="A27" s="70" t="s">
        <v>15</v>
      </c>
      <c r="B27" s="13">
        <v>91122</v>
      </c>
      <c r="C27" s="14">
        <v>9447</v>
      </c>
      <c r="D27" s="14">
        <v>81675</v>
      </c>
      <c r="E27" s="14">
        <v>52498</v>
      </c>
      <c r="F27" s="14">
        <v>23521</v>
      </c>
      <c r="G27" s="15">
        <v>5656</v>
      </c>
      <c r="H27" s="19">
        <v>125184</v>
      </c>
      <c r="I27" s="19">
        <f>H27-J27</f>
        <v>37196</v>
      </c>
      <c r="J27" s="19">
        <v>87988</v>
      </c>
      <c r="K27" s="19">
        <v>66129</v>
      </c>
      <c r="L27" s="19">
        <v>17871</v>
      </c>
      <c r="M27" s="21">
        <v>3988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ht="15" customHeight="1">
      <c r="A28" s="42" t="s">
        <v>12</v>
      </c>
      <c r="B28" s="13">
        <f>+B27/$B$27*100</f>
        <v>100</v>
      </c>
      <c r="C28" s="16">
        <f>+C27/$B$27*100</f>
        <v>10.36741950352275</v>
      </c>
      <c r="D28" s="16">
        <f>+D27/$B$27*100</f>
        <v>89.63258049647726</v>
      </c>
      <c r="E28" s="16">
        <f>E27/D27*100</f>
        <v>64.27670645852463</v>
      </c>
      <c r="F28" s="16">
        <f>F27/D27*100</f>
        <v>28.79828588919498</v>
      </c>
      <c r="G28" s="17">
        <f>G27/D27*100</f>
        <v>6.92500765228038</v>
      </c>
      <c r="H28" s="22">
        <f>I28+J28</f>
        <v>100</v>
      </c>
      <c r="I28" s="16">
        <f>I27/H27*100</f>
        <v>29.713062372188137</v>
      </c>
      <c r="J28" s="16">
        <f>J27/H27*100</f>
        <v>70.28693762781187</v>
      </c>
      <c r="K28" s="16">
        <f>K27/J27*100</f>
        <v>75.15683956903214</v>
      </c>
      <c r="L28" s="16">
        <f>L27/J27*100</f>
        <v>20.310724189662228</v>
      </c>
      <c r="M28" s="17">
        <f>M27/J27*100</f>
        <v>4.532436241305633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1:25" ht="15" customHeight="1">
      <c r="A29" s="42" t="s">
        <v>16</v>
      </c>
      <c r="B29" s="22">
        <f aca="true" t="shared" si="4" ref="B29:G29">+B27/B32*100</f>
        <v>102.91619606957308</v>
      </c>
      <c r="C29" s="16">
        <f t="shared" si="4"/>
        <v>226.70986321094313</v>
      </c>
      <c r="D29" s="16">
        <f t="shared" si="4"/>
        <v>96.8022945729084</v>
      </c>
      <c r="E29" s="16">
        <f t="shared" si="4"/>
        <v>96.21362070229455</v>
      </c>
      <c r="F29" s="16">
        <f t="shared" si="4"/>
        <v>96.57961731132463</v>
      </c>
      <c r="G29" s="17">
        <f t="shared" si="4"/>
        <v>103.68469294225481</v>
      </c>
      <c r="H29" s="16">
        <f aca="true" t="shared" si="5" ref="H29:M29">H27/H32*100</f>
        <v>102.3631576365153</v>
      </c>
      <c r="I29" s="16">
        <f t="shared" si="5"/>
        <v>200.9942721279585</v>
      </c>
      <c r="J29" s="16">
        <f t="shared" si="5"/>
        <v>84.7766601148495</v>
      </c>
      <c r="K29" s="16">
        <f t="shared" si="5"/>
        <v>85.46227609914962</v>
      </c>
      <c r="L29" s="16">
        <f t="shared" si="5"/>
        <v>86.70612779583718</v>
      </c>
      <c r="M29" s="17">
        <f t="shared" si="5"/>
        <v>68.77047766856354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15" customHeight="1">
      <c r="A30" s="42" t="s">
        <v>17</v>
      </c>
      <c r="B30" s="22">
        <f aca="true" t="shared" si="6" ref="B30:G30">+B27/B7</f>
        <v>0.6092264491542422</v>
      </c>
      <c r="C30" s="16">
        <f t="shared" si="6"/>
        <v>0.13133054370038785</v>
      </c>
      <c r="D30" s="16">
        <f t="shared" si="6"/>
        <v>1.0520112832798794</v>
      </c>
      <c r="E30" s="16">
        <f t="shared" si="6"/>
        <v>0.743081996914323</v>
      </c>
      <c r="F30" s="16">
        <f t="shared" si="6"/>
        <v>3.607515337423313</v>
      </c>
      <c r="G30" s="17">
        <f t="shared" si="6"/>
        <v>12.085470085470085</v>
      </c>
      <c r="H30" s="24">
        <f aca="true" t="shared" si="7" ref="H30:M30">H27/H7</f>
        <v>0.27209772425935186</v>
      </c>
      <c r="I30" s="24">
        <f t="shared" si="7"/>
        <v>0.108699209800346</v>
      </c>
      <c r="J30" s="24">
        <f t="shared" si="7"/>
        <v>0.7464327525068291</v>
      </c>
      <c r="K30" s="24">
        <f t="shared" si="7"/>
        <v>0.5914302579329589</v>
      </c>
      <c r="L30" s="24">
        <f t="shared" si="7"/>
        <v>3.185561497326203</v>
      </c>
      <c r="M30" s="25">
        <f t="shared" si="7"/>
        <v>8.74561403508772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</row>
    <row r="31" spans="1:25" ht="15" customHeight="1">
      <c r="A31" s="65"/>
      <c r="B31" s="13"/>
      <c r="C31" s="14"/>
      <c r="D31" s="14"/>
      <c r="E31" s="14"/>
      <c r="F31" s="14"/>
      <c r="G31" s="15"/>
      <c r="H31" s="2"/>
      <c r="I31" s="2"/>
      <c r="J31" s="2"/>
      <c r="K31" s="2"/>
      <c r="L31" s="2"/>
      <c r="M31" s="75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15" customHeight="1">
      <c r="A32" s="70" t="s">
        <v>61</v>
      </c>
      <c r="B32" s="13">
        <v>88540</v>
      </c>
      <c r="C32" s="14">
        <v>4167</v>
      </c>
      <c r="D32" s="14">
        <v>84373</v>
      </c>
      <c r="E32" s="14">
        <v>54564</v>
      </c>
      <c r="F32" s="14">
        <v>24354</v>
      </c>
      <c r="G32" s="15">
        <v>5455</v>
      </c>
      <c r="H32" s="19">
        <v>122294</v>
      </c>
      <c r="I32" s="19">
        <f>H32-J32</f>
        <v>18506</v>
      </c>
      <c r="J32" s="19">
        <v>103788</v>
      </c>
      <c r="K32" s="19">
        <v>77378</v>
      </c>
      <c r="L32" s="19">
        <v>20611</v>
      </c>
      <c r="M32" s="21">
        <v>5799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5" ht="15" customHeight="1">
      <c r="A33" s="42" t="s">
        <v>12</v>
      </c>
      <c r="B33" s="13">
        <f>+B32/$B$32*100</f>
        <v>100</v>
      </c>
      <c r="C33" s="16">
        <f>+C32/$B$32*100</f>
        <v>4.706347413598374</v>
      </c>
      <c r="D33" s="16">
        <f>+D32/$B$32*100</f>
        <v>95.29365258640162</v>
      </c>
      <c r="E33" s="16">
        <v>64.67</v>
      </c>
      <c r="F33" s="16">
        <v>28.86</v>
      </c>
      <c r="G33" s="17">
        <v>6.47</v>
      </c>
      <c r="H33" s="22">
        <f>I33+J33</f>
        <v>100</v>
      </c>
      <c r="I33" s="16">
        <f>I32/H32*100</f>
        <v>15.132385889741116</v>
      </c>
      <c r="J33" s="16">
        <f>J32/H32*100</f>
        <v>84.86761411025888</v>
      </c>
      <c r="K33" s="16">
        <f>K32/J32*100</f>
        <v>74.55389833121363</v>
      </c>
      <c r="L33" s="16">
        <f>L32/J32*100</f>
        <v>19.85875052992639</v>
      </c>
      <c r="M33" s="17">
        <f>M32/J32*100</f>
        <v>5.587351138859984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25" ht="15" customHeight="1">
      <c r="A34" s="42" t="s">
        <v>17</v>
      </c>
      <c r="B34" s="22">
        <f aca="true" t="shared" si="8" ref="B34:G34">+B32/B7</f>
        <v>0.5919636290700007</v>
      </c>
      <c r="C34" s="16">
        <f t="shared" si="8"/>
        <v>0.05792890606536638</v>
      </c>
      <c r="D34" s="16">
        <f t="shared" si="8"/>
        <v>1.0867627548720327</v>
      </c>
      <c r="E34" s="16">
        <f t="shared" si="8"/>
        <v>0.7723251567608883</v>
      </c>
      <c r="F34" s="16">
        <f t="shared" si="8"/>
        <v>3.735276073619632</v>
      </c>
      <c r="G34" s="17">
        <f t="shared" si="8"/>
        <v>11.655982905982906</v>
      </c>
      <c r="H34" s="24">
        <f aca="true" t="shared" si="9" ref="H34:M34">H32/H7</f>
        <v>0.2658160714673854</v>
      </c>
      <c r="I34" s="24">
        <f t="shared" si="9"/>
        <v>0.05408074998831065</v>
      </c>
      <c r="J34" s="24">
        <f t="shared" si="9"/>
        <v>0.8804696381004089</v>
      </c>
      <c r="K34" s="24">
        <f t="shared" si="9"/>
        <v>0.6920366329195435</v>
      </c>
      <c r="L34" s="24">
        <f t="shared" si="9"/>
        <v>3.6739750445632797</v>
      </c>
      <c r="M34" s="25">
        <f t="shared" si="9"/>
        <v>12.717105263157896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1:25" ht="15" customHeight="1">
      <c r="A35" s="20"/>
      <c r="B35" s="20"/>
      <c r="C35" s="19"/>
      <c r="D35" s="19"/>
      <c r="E35" s="19"/>
      <c r="F35" s="19"/>
      <c r="G35" s="19"/>
      <c r="H35" s="20"/>
      <c r="I35" s="19"/>
      <c r="J35" s="19"/>
      <c r="K35" s="19"/>
      <c r="L35" s="19"/>
      <c r="M35" s="21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1:25" ht="15" customHeight="1">
      <c r="A36" s="71" t="s">
        <v>62</v>
      </c>
      <c r="B36" s="13">
        <v>8526</v>
      </c>
      <c r="C36" s="14">
        <v>2774</v>
      </c>
      <c r="D36" s="14">
        <v>5752</v>
      </c>
      <c r="E36" s="14">
        <v>4751</v>
      </c>
      <c r="F36" s="14">
        <v>880</v>
      </c>
      <c r="G36" s="15">
        <v>121</v>
      </c>
      <c r="H36" s="19">
        <v>24920</v>
      </c>
      <c r="I36" s="19">
        <f>H36-J36</f>
        <v>13988</v>
      </c>
      <c r="J36" s="19">
        <v>10932</v>
      </c>
      <c r="K36" s="19">
        <v>9564</v>
      </c>
      <c r="L36" s="19">
        <v>1165</v>
      </c>
      <c r="M36" s="21">
        <v>204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1:25" ht="15" customHeight="1">
      <c r="A37" s="42" t="s">
        <v>12</v>
      </c>
      <c r="B37" s="26">
        <f>+B36/$B$36*100</f>
        <v>100</v>
      </c>
      <c r="C37" s="16">
        <f>+C36/$B$36*100</f>
        <v>32.5357729298616</v>
      </c>
      <c r="D37" s="16">
        <f>+D36/$B$36*100</f>
        <v>67.4642270701384</v>
      </c>
      <c r="E37" s="16">
        <f>E36/D36*100</f>
        <v>82.59735744089014</v>
      </c>
      <c r="F37" s="16">
        <f>F36/D36*100</f>
        <v>15.299026425591098</v>
      </c>
      <c r="G37" s="17">
        <f>G36/D36*100</f>
        <v>2.103616133518776</v>
      </c>
      <c r="H37" s="22">
        <f>I37+J37</f>
        <v>100</v>
      </c>
      <c r="I37" s="16">
        <f>I36/H36*100</f>
        <v>56.13162118780096</v>
      </c>
      <c r="J37" s="16">
        <f>J36/H36*100</f>
        <v>43.86837881219904</v>
      </c>
      <c r="K37" s="16">
        <f>K36/J36*100</f>
        <v>87.48627881448957</v>
      </c>
      <c r="L37" s="16">
        <f>L36/J36*100</f>
        <v>10.656787413099158</v>
      </c>
      <c r="M37" s="17">
        <f>M36/J36*100</f>
        <v>1.8660812294182216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:25" ht="15" customHeight="1">
      <c r="A38" s="42" t="s">
        <v>18</v>
      </c>
      <c r="B38" s="22">
        <f aca="true" t="shared" si="10" ref="B38:G38">+B36/B32*100</f>
        <v>9.629545967924102</v>
      </c>
      <c r="C38" s="16">
        <f t="shared" si="10"/>
        <v>66.57067434605231</v>
      </c>
      <c r="D38" s="16">
        <f t="shared" si="10"/>
        <v>6.817346781553341</v>
      </c>
      <c r="E38" s="16">
        <f t="shared" si="10"/>
        <v>8.707206216553038</v>
      </c>
      <c r="F38" s="16">
        <f t="shared" si="10"/>
        <v>3.6133694670280034</v>
      </c>
      <c r="G38" s="17">
        <f t="shared" si="10"/>
        <v>2.2181484876260313</v>
      </c>
      <c r="H38" s="16">
        <f aca="true" t="shared" si="11" ref="H38:M38">H36/H41*100</f>
        <v>28.752740279220028</v>
      </c>
      <c r="I38" s="16">
        <f>I36/I32*100</f>
        <v>75.58629633632336</v>
      </c>
      <c r="J38" s="16">
        <f t="shared" si="11"/>
        <v>12.663917334692554</v>
      </c>
      <c r="K38" s="16">
        <f t="shared" si="11"/>
        <v>15.05454202017976</v>
      </c>
      <c r="L38" s="16">
        <f t="shared" si="11"/>
        <v>6.554149085794656</v>
      </c>
      <c r="M38" s="17">
        <f t="shared" si="11"/>
        <v>4.064554692169755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5" customHeight="1">
      <c r="A39" s="42" t="s">
        <v>17</v>
      </c>
      <c r="B39" s="22">
        <v>4.81</v>
      </c>
      <c r="C39" s="16">
        <v>41.01</v>
      </c>
      <c r="D39" s="16">
        <v>4.14</v>
      </c>
      <c r="E39" s="16">
        <v>7.84</v>
      </c>
      <c r="F39" s="16">
        <v>2.08</v>
      </c>
      <c r="G39" s="17">
        <v>1.24</v>
      </c>
      <c r="H39" s="24">
        <f aca="true" t="shared" si="12" ref="H39:M39">H36/H7</f>
        <v>0.05416567044145456</v>
      </c>
      <c r="I39" s="24">
        <f t="shared" si="12"/>
        <v>0.040877635947070654</v>
      </c>
      <c r="J39" s="24">
        <f t="shared" si="12"/>
        <v>0.09273995147525407</v>
      </c>
      <c r="K39" s="24">
        <f t="shared" si="12"/>
        <v>0.08553643616069831</v>
      </c>
      <c r="L39" s="24">
        <f t="shared" si="12"/>
        <v>0.20766488413547238</v>
      </c>
      <c r="M39" s="25">
        <f t="shared" si="12"/>
        <v>0.4473684210526316</v>
      </c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:25" ht="15" customHeight="1">
      <c r="A40" s="72"/>
      <c r="B40" s="13"/>
      <c r="C40" s="14"/>
      <c r="D40" s="14"/>
      <c r="E40" s="14"/>
      <c r="F40" s="14"/>
      <c r="G40" s="15"/>
      <c r="H40" s="19"/>
      <c r="I40" s="19"/>
      <c r="J40" s="19"/>
      <c r="K40" s="19"/>
      <c r="L40" s="19"/>
      <c r="M40" s="21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1:25" ht="15" customHeight="1">
      <c r="A41" s="71" t="s">
        <v>63</v>
      </c>
      <c r="B41" s="13">
        <v>74198</v>
      </c>
      <c r="C41" s="14">
        <v>86</v>
      </c>
      <c r="D41" s="14">
        <v>74112</v>
      </c>
      <c r="E41" s="14">
        <v>46879</v>
      </c>
      <c r="F41" s="14">
        <v>22269</v>
      </c>
      <c r="G41" s="15">
        <v>4971</v>
      </c>
      <c r="H41" s="19">
        <v>86670</v>
      </c>
      <c r="I41" s="19">
        <f>H41-J41</f>
        <v>346</v>
      </c>
      <c r="J41" s="19">
        <v>86324</v>
      </c>
      <c r="K41" s="19">
        <v>63529</v>
      </c>
      <c r="L41" s="19">
        <v>17775</v>
      </c>
      <c r="M41" s="21">
        <v>5019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1:25" ht="15" customHeight="1">
      <c r="A42" s="42" t="s">
        <v>12</v>
      </c>
      <c r="B42" s="13">
        <f>+B41/$B$41*100</f>
        <v>100</v>
      </c>
      <c r="C42" s="16">
        <f>+C41/$B$41*100</f>
        <v>0.11590608911291408</v>
      </c>
      <c r="D42" s="16">
        <f>+D41/$B$41*100</f>
        <v>99.88409391088709</v>
      </c>
      <c r="E42" s="16">
        <f>E41/D41*100</f>
        <v>63.254263816925736</v>
      </c>
      <c r="F42" s="16">
        <f>F41/D41*100</f>
        <v>30.04776554404145</v>
      </c>
      <c r="G42" s="17">
        <f>G41/D41*100</f>
        <v>6.707415803108809</v>
      </c>
      <c r="H42" s="22">
        <f>I42+J42</f>
        <v>100</v>
      </c>
      <c r="I42" s="16">
        <f>I41/H41*100</f>
        <v>0.3992154147917388</v>
      </c>
      <c r="J42" s="16">
        <f>J41/H41*100</f>
        <v>99.60078458520826</v>
      </c>
      <c r="K42" s="16">
        <f>K41/J41*100</f>
        <v>73.59367035818543</v>
      </c>
      <c r="L42" s="16">
        <f>L41/J41*100</f>
        <v>20.591029146008065</v>
      </c>
      <c r="M42" s="17">
        <f>M41/J41*100</f>
        <v>5.81414206941291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5" ht="15" customHeight="1">
      <c r="A43" s="42" t="s">
        <v>16</v>
      </c>
      <c r="B43" s="22">
        <f aca="true" t="shared" si="13" ref="B43:G43">+B41/B32*100</f>
        <v>83.80167156087644</v>
      </c>
      <c r="C43" s="16">
        <f t="shared" si="13"/>
        <v>2.0638348932085435</v>
      </c>
      <c r="D43" s="16">
        <f t="shared" si="13"/>
        <v>87.83852654285138</v>
      </c>
      <c r="E43" s="16">
        <f t="shared" si="13"/>
        <v>85.9156220218459</v>
      </c>
      <c r="F43" s="16">
        <f t="shared" si="13"/>
        <v>91.43877802414387</v>
      </c>
      <c r="G43" s="17">
        <f t="shared" si="13"/>
        <v>91.12740604949587</v>
      </c>
      <c r="H43" s="16">
        <f aca="true" t="shared" si="14" ref="H43:M43">H41/H32*100</f>
        <v>70.87019804732857</v>
      </c>
      <c r="I43" s="16">
        <f t="shared" si="14"/>
        <v>1.869663892791527</v>
      </c>
      <c r="J43" s="16">
        <f t="shared" si="14"/>
        <v>83.17339191428682</v>
      </c>
      <c r="K43" s="16">
        <f t="shared" si="14"/>
        <v>82.10214789733516</v>
      </c>
      <c r="L43" s="16">
        <f t="shared" si="14"/>
        <v>86.24035709087381</v>
      </c>
      <c r="M43" s="17">
        <f t="shared" si="14"/>
        <v>86.54940506983962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5" ht="15" customHeight="1">
      <c r="A44" s="51" t="s">
        <v>17</v>
      </c>
      <c r="B44" s="43">
        <f aca="true" t="shared" si="15" ref="B44:G44">+B41/B7</f>
        <v>0.49607541619308687</v>
      </c>
      <c r="C44" s="44">
        <f t="shared" si="15"/>
        <v>0.0011955569766310317</v>
      </c>
      <c r="D44" s="44">
        <f t="shared" si="15"/>
        <v>0.9545963908960934</v>
      </c>
      <c r="E44" s="44">
        <f t="shared" si="15"/>
        <v>0.6635479624623137</v>
      </c>
      <c r="F44" s="44">
        <f t="shared" si="15"/>
        <v>3.4154907975460125</v>
      </c>
      <c r="G44" s="45">
        <f t="shared" si="15"/>
        <v>10.621794871794872</v>
      </c>
      <c r="H44" s="46">
        <f aca="true" t="shared" si="16" ref="H44:M44">H41/H7</f>
        <v>0.18838437629056448</v>
      </c>
      <c r="I44" s="46">
        <f t="shared" si="16"/>
        <v>0.0010111282554823024</v>
      </c>
      <c r="J44" s="46">
        <f t="shared" si="16"/>
        <v>0.7323164627835559</v>
      </c>
      <c r="K44" s="46">
        <f t="shared" si="16"/>
        <v>0.5681769398633421</v>
      </c>
      <c r="L44" s="46">
        <f t="shared" si="16"/>
        <v>3.1684491978609626</v>
      </c>
      <c r="M44" s="48">
        <f t="shared" si="16"/>
        <v>11.006578947368421</v>
      </c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:25" s="2" customFormat="1" ht="15" customHeight="1">
      <c r="A45" s="11" t="s">
        <v>52</v>
      </c>
      <c r="B45" s="16"/>
      <c r="C45" s="16"/>
      <c r="D45" s="16"/>
      <c r="E45" s="16"/>
      <c r="F45" s="16"/>
      <c r="G45" s="16"/>
      <c r="H45" s="24"/>
      <c r="I45" s="24"/>
      <c r="J45" s="24"/>
      <c r="K45" s="24"/>
      <c r="L45" s="24"/>
      <c r="M45" s="24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 ht="15" customHeight="1">
      <c r="A46" s="71" t="s">
        <v>19</v>
      </c>
      <c r="B46" s="27"/>
      <c r="C46" s="28"/>
      <c r="D46" s="14">
        <v>102079</v>
      </c>
      <c r="E46" s="14">
        <v>65978</v>
      </c>
      <c r="F46" s="14">
        <v>29970</v>
      </c>
      <c r="G46" s="15">
        <v>6131</v>
      </c>
      <c r="H46" s="29"/>
      <c r="I46" s="29"/>
      <c r="J46" s="19">
        <v>11197</v>
      </c>
      <c r="K46" s="19">
        <v>81783</v>
      </c>
      <c r="L46" s="19">
        <v>23182</v>
      </c>
      <c r="M46" s="21">
        <v>6982</v>
      </c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spans="1:25" ht="15" customHeight="1">
      <c r="A47" s="42" t="s">
        <v>8</v>
      </c>
      <c r="B47" s="27"/>
      <c r="C47" s="28"/>
      <c r="D47" s="14">
        <f>+D46/$D$46*100</f>
        <v>100</v>
      </c>
      <c r="E47" s="16">
        <f>+E46/$D$46*100</f>
        <v>64.63425386220476</v>
      </c>
      <c r="F47" s="16">
        <f>+F46/$D$46*100</f>
        <v>29.35961363257869</v>
      </c>
      <c r="G47" s="17">
        <f>+G46/$D$46*100</f>
        <v>6.006132505216548</v>
      </c>
      <c r="H47" s="29"/>
      <c r="I47" s="29"/>
      <c r="J47" s="16">
        <f>K47+L47+M47</f>
        <v>999.7945878360275</v>
      </c>
      <c r="K47" s="16">
        <f>K46/J46*100</f>
        <v>730.4010002679289</v>
      </c>
      <c r="L47" s="16">
        <f>L46/J46*100</f>
        <v>207.03759935697065</v>
      </c>
      <c r="M47" s="17">
        <f>M46/J46*100</f>
        <v>62.35598821112798</v>
      </c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</row>
    <row r="48" spans="1:25" ht="15" customHeight="1">
      <c r="A48" s="72"/>
      <c r="B48" s="30"/>
      <c r="C48" s="31"/>
      <c r="D48" s="14"/>
      <c r="E48" s="14"/>
      <c r="F48" s="14"/>
      <c r="G48" s="15"/>
      <c r="H48" s="19"/>
      <c r="I48" s="19"/>
      <c r="J48" s="19"/>
      <c r="K48" s="19"/>
      <c r="L48" s="19"/>
      <c r="M48" s="21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</row>
    <row r="49" spans="1:25" ht="15" customHeight="1">
      <c r="A49" s="71" t="s">
        <v>67</v>
      </c>
      <c r="B49" s="32"/>
      <c r="C49" s="33"/>
      <c r="D49" s="18">
        <v>144.4</v>
      </c>
      <c r="E49" s="18">
        <v>148.2</v>
      </c>
      <c r="F49" s="18">
        <v>139.8</v>
      </c>
      <c r="G49" s="86">
        <v>128.9</v>
      </c>
      <c r="H49" s="87"/>
      <c r="I49" s="87"/>
      <c r="J49" s="76">
        <v>137.3</v>
      </c>
      <c r="K49" s="76">
        <v>136.58</v>
      </c>
      <c r="L49" s="76">
        <v>137.57</v>
      </c>
      <c r="M49" s="77">
        <v>145.36</v>
      </c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</row>
    <row r="50" spans="1:25" ht="15" customHeight="1">
      <c r="A50" s="71"/>
      <c r="B50" s="32"/>
      <c r="C50" s="33"/>
      <c r="D50" s="14"/>
      <c r="E50" s="14"/>
      <c r="F50" s="14"/>
      <c r="G50" s="15"/>
      <c r="H50" s="29"/>
      <c r="I50" s="29"/>
      <c r="J50" s="19"/>
      <c r="K50" s="19"/>
      <c r="L50" s="19"/>
      <c r="M50" s="21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</row>
    <row r="51" spans="1:25" ht="15" customHeight="1">
      <c r="A51" s="71" t="s">
        <v>20</v>
      </c>
      <c r="B51" s="13"/>
      <c r="C51" s="14"/>
      <c r="D51" s="14"/>
      <c r="E51" s="14"/>
      <c r="F51" s="14"/>
      <c r="G51" s="15"/>
      <c r="H51" s="19"/>
      <c r="I51" s="19"/>
      <c r="J51" s="19"/>
      <c r="K51" s="19"/>
      <c r="L51" s="19"/>
      <c r="M51" s="21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</row>
    <row r="52" spans="1:25" ht="15" customHeight="1">
      <c r="A52" s="42" t="s">
        <v>21</v>
      </c>
      <c r="B52" s="27"/>
      <c r="C52" s="28"/>
      <c r="D52" s="14">
        <v>50757</v>
      </c>
      <c r="E52" s="14">
        <v>45539</v>
      </c>
      <c r="F52" s="14">
        <v>4865</v>
      </c>
      <c r="G52" s="15">
        <v>353</v>
      </c>
      <c r="H52" s="29"/>
      <c r="I52" s="29"/>
      <c r="J52" s="19">
        <v>81694</v>
      </c>
      <c r="K52" s="19">
        <v>76957</v>
      </c>
      <c r="L52" s="19">
        <v>4472</v>
      </c>
      <c r="M52" s="21">
        <v>265</v>
      </c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</row>
    <row r="53" spans="1:25" ht="15" customHeight="1">
      <c r="A53" s="42" t="s">
        <v>22</v>
      </c>
      <c r="B53" s="27"/>
      <c r="C53" s="28"/>
      <c r="D53" s="16">
        <f>+D52/D7*100</f>
        <v>65.37733297268055</v>
      </c>
      <c r="E53" s="16">
        <f>+E52/E7*100</f>
        <v>64.45809565598947</v>
      </c>
      <c r="F53" s="16">
        <f>+F52/F7*100</f>
        <v>74.61656441717791</v>
      </c>
      <c r="G53" s="17">
        <f>+G52/G7*100</f>
        <v>75.42735042735043</v>
      </c>
      <c r="H53" s="29"/>
      <c r="I53" s="29"/>
      <c r="J53" s="16">
        <f>J52/J7*100</f>
        <v>69.30385652963234</v>
      </c>
      <c r="K53" s="16">
        <f>K52/K7*100</f>
        <v>68.82713841090403</v>
      </c>
      <c r="L53" s="16">
        <f>L52/L7*100</f>
        <v>79.71479500891266</v>
      </c>
      <c r="M53" s="17">
        <f>M52/M7*100</f>
        <v>58.114035087719294</v>
      </c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</row>
    <row r="54" spans="1:25" ht="15" customHeight="1">
      <c r="A54" s="42" t="s">
        <v>37</v>
      </c>
      <c r="B54" s="27"/>
      <c r="C54" s="28"/>
      <c r="D54" s="14">
        <v>39419</v>
      </c>
      <c r="E54" s="14">
        <v>25697</v>
      </c>
      <c r="F54" s="14">
        <v>11127</v>
      </c>
      <c r="G54" s="15">
        <v>2578</v>
      </c>
      <c r="H54" s="29"/>
      <c r="I54" s="29"/>
      <c r="J54" s="19">
        <v>56993</v>
      </c>
      <c r="K54" s="19">
        <v>44507</v>
      </c>
      <c r="L54" s="19">
        <v>10657</v>
      </c>
      <c r="M54" s="21">
        <v>1829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1:25" ht="15" customHeight="1">
      <c r="A55" s="42" t="s">
        <v>23</v>
      </c>
      <c r="B55" s="27"/>
      <c r="C55" s="28"/>
      <c r="D55" s="16">
        <f>+D54/D41*100</f>
        <v>53.18841753022453</v>
      </c>
      <c r="E55" s="16">
        <f>+E54/E41*100</f>
        <v>54.81558906973272</v>
      </c>
      <c r="F55" s="16">
        <f>+F54/F41*100</f>
        <v>49.96632089451704</v>
      </c>
      <c r="G55" s="17">
        <f>+G54/G41*100</f>
        <v>51.86079259706297</v>
      </c>
      <c r="H55" s="29"/>
      <c r="I55" s="29"/>
      <c r="J55" s="16">
        <f>J54/J41*100</f>
        <v>66.02219544970113</v>
      </c>
      <c r="K55" s="16">
        <f>K54/K41*100</f>
        <v>70.05776889294653</v>
      </c>
      <c r="L55" s="16">
        <f>L54/L41*100</f>
        <v>59.9549929676512</v>
      </c>
      <c r="M55" s="17">
        <f>M54/M41*100</f>
        <v>36.44152221558079</v>
      </c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</row>
    <row r="56" spans="1:25" ht="15" customHeight="1">
      <c r="A56" s="42"/>
      <c r="B56" s="30"/>
      <c r="C56" s="31"/>
      <c r="D56" s="16"/>
      <c r="E56" s="16"/>
      <c r="F56" s="16"/>
      <c r="G56" s="16"/>
      <c r="H56" s="20"/>
      <c r="I56" s="19"/>
      <c r="J56" s="19"/>
      <c r="K56" s="19"/>
      <c r="L56" s="19"/>
      <c r="M56" s="21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</row>
    <row r="57" spans="1:25" ht="15" customHeight="1">
      <c r="A57" s="71" t="s">
        <v>40</v>
      </c>
      <c r="B57" s="20"/>
      <c r="C57" s="19"/>
      <c r="D57" s="19"/>
      <c r="E57" s="19"/>
      <c r="F57" s="19"/>
      <c r="G57" s="19"/>
      <c r="H57" s="20"/>
      <c r="I57" s="19"/>
      <c r="J57" s="19"/>
      <c r="K57" s="19"/>
      <c r="L57" s="19"/>
      <c r="M57" s="21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</row>
    <row r="58" spans="1:13" ht="15" customHeight="1">
      <c r="A58" s="74" t="s">
        <v>33</v>
      </c>
      <c r="B58" s="20"/>
      <c r="C58" s="19"/>
      <c r="D58" s="19"/>
      <c r="E58" s="19"/>
      <c r="F58" s="19"/>
      <c r="G58" s="19"/>
      <c r="H58" s="20"/>
      <c r="I58" s="19"/>
      <c r="J58" s="19"/>
      <c r="K58" s="19"/>
      <c r="L58" s="19"/>
      <c r="M58" s="21"/>
    </row>
    <row r="59" spans="1:13" ht="15" customHeight="1">
      <c r="A59" s="42" t="s">
        <v>21</v>
      </c>
      <c r="B59" s="13">
        <v>32837</v>
      </c>
      <c r="C59" s="14">
        <v>4538</v>
      </c>
      <c r="D59" s="14">
        <v>28299</v>
      </c>
      <c r="E59" s="14">
        <v>23465</v>
      </c>
      <c r="F59" s="14">
        <v>4478</v>
      </c>
      <c r="G59" s="14">
        <v>356</v>
      </c>
      <c r="H59" s="20">
        <v>40781</v>
      </c>
      <c r="I59" s="19">
        <f>H59-J59</f>
        <v>11172</v>
      </c>
      <c r="J59" s="19">
        <v>29609</v>
      </c>
      <c r="K59" s="19">
        <v>26479</v>
      </c>
      <c r="L59" s="19">
        <v>2918</v>
      </c>
      <c r="M59" s="21">
        <v>212</v>
      </c>
    </row>
    <row r="60" spans="1:13" ht="15" customHeight="1">
      <c r="A60" s="42" t="s">
        <v>10</v>
      </c>
      <c r="B60" s="22">
        <f aca="true" t="shared" si="17" ref="B60:G60">+B59/B7*100</f>
        <v>21.954268904192016</v>
      </c>
      <c r="C60" s="16">
        <f t="shared" si="17"/>
        <v>6.308648325525142</v>
      </c>
      <c r="D60" s="16">
        <f t="shared" si="17"/>
        <v>36.45040380231075</v>
      </c>
      <c r="E60" s="16">
        <f t="shared" si="17"/>
        <v>33.213492052258346</v>
      </c>
      <c r="F60" s="16">
        <f t="shared" si="17"/>
        <v>68.68098159509202</v>
      </c>
      <c r="G60" s="16">
        <f t="shared" si="17"/>
        <v>76.06837606837607</v>
      </c>
      <c r="H60" s="22">
        <f aca="true" t="shared" si="18" ref="H60:M60">H59/H7*100</f>
        <v>8.864085899971744</v>
      </c>
      <c r="I60" s="16">
        <f t="shared" si="18"/>
        <v>3.264833777528405</v>
      </c>
      <c r="J60" s="16">
        <f t="shared" si="18"/>
        <v>25.118342693293066</v>
      </c>
      <c r="K60" s="16">
        <f t="shared" si="18"/>
        <v>23.681715737130183</v>
      </c>
      <c r="L60" s="16">
        <f t="shared" si="18"/>
        <v>52.01426024955437</v>
      </c>
      <c r="M60" s="17">
        <f t="shared" si="18"/>
        <v>46.49122807017544</v>
      </c>
    </row>
    <row r="61" spans="1:13" ht="15" customHeight="1">
      <c r="A61" s="42" t="s">
        <v>24</v>
      </c>
      <c r="B61" s="13">
        <v>74663</v>
      </c>
      <c r="C61" s="14">
        <v>7574</v>
      </c>
      <c r="D61" s="14">
        <v>67089</v>
      </c>
      <c r="E61" s="14">
        <v>50333</v>
      </c>
      <c r="F61" s="14">
        <v>14871</v>
      </c>
      <c r="G61" s="14">
        <v>1885</v>
      </c>
      <c r="H61" s="20">
        <v>92050</v>
      </c>
      <c r="I61" s="19">
        <f>H61-J61</f>
        <v>23306</v>
      </c>
      <c r="J61" s="19">
        <v>68744</v>
      </c>
      <c r="K61" s="19">
        <v>58323</v>
      </c>
      <c r="L61" s="19">
        <v>9482</v>
      </c>
      <c r="M61" s="21">
        <v>939</v>
      </c>
    </row>
    <row r="62" spans="1:13" ht="15" customHeight="1">
      <c r="A62" s="42" t="s">
        <v>8</v>
      </c>
      <c r="B62" s="13">
        <f>+B61/$B$61*100</f>
        <v>100</v>
      </c>
      <c r="C62" s="16">
        <f>+C61/$B$61*100</f>
        <v>10.144248155043329</v>
      </c>
      <c r="D62" s="16">
        <f>+D61/$B$61*100</f>
        <v>89.85575184495667</v>
      </c>
      <c r="E62" s="16">
        <f>E61/D61*100</f>
        <v>75.02422155643995</v>
      </c>
      <c r="F62" s="16">
        <f>F61/D61*100</f>
        <v>22.16607789652551</v>
      </c>
      <c r="G62" s="17">
        <f>G61/D61*100</f>
        <v>2.809700547034536</v>
      </c>
      <c r="H62" s="22">
        <f>I62+J62</f>
        <v>100</v>
      </c>
      <c r="I62" s="16">
        <f>I61/H61*100</f>
        <v>25.3188484519283</v>
      </c>
      <c r="J62" s="16">
        <f>J61/H61*100</f>
        <v>74.6811515480717</v>
      </c>
      <c r="K62" s="16">
        <f>K61/J61*100</f>
        <v>84.84085883858955</v>
      </c>
      <c r="L62" s="16">
        <f>L61/J61*100</f>
        <v>13.793203770510882</v>
      </c>
      <c r="M62" s="17">
        <f>M61/J61*100</f>
        <v>1.3659373908995693</v>
      </c>
    </row>
    <row r="63" spans="1:13" ht="15" customHeight="1">
      <c r="A63" s="42" t="s">
        <v>25</v>
      </c>
      <c r="B63" s="22">
        <v>0.22</v>
      </c>
      <c r="C63" s="16">
        <v>0.06</v>
      </c>
      <c r="D63" s="16">
        <v>0.36</v>
      </c>
      <c r="E63" s="16">
        <v>0.33</v>
      </c>
      <c r="F63" s="16">
        <v>0.39</v>
      </c>
      <c r="G63" s="16">
        <v>0.76</v>
      </c>
      <c r="H63" s="22">
        <f aca="true" t="shared" si="19" ref="H63:M63">H61/H7</f>
        <v>0.20007824896211446</v>
      </c>
      <c r="I63" s="16">
        <f t="shared" si="19"/>
        <v>0.06810796278112873</v>
      </c>
      <c r="J63" s="16">
        <f t="shared" si="19"/>
        <v>0.5831792191927246</v>
      </c>
      <c r="K63" s="16">
        <f t="shared" si="19"/>
        <v>0.5216166422208708</v>
      </c>
      <c r="L63" s="16">
        <f t="shared" si="19"/>
        <v>1.6901960784313725</v>
      </c>
      <c r="M63" s="17">
        <f t="shared" si="19"/>
        <v>2.0592105263157894</v>
      </c>
    </row>
    <row r="64" spans="1:13" ht="15" customHeight="1">
      <c r="A64" s="42"/>
      <c r="B64" s="22"/>
      <c r="C64" s="16"/>
      <c r="D64" s="16"/>
      <c r="E64" s="16"/>
      <c r="F64" s="16"/>
      <c r="G64" s="16"/>
      <c r="H64" s="22"/>
      <c r="I64" s="16"/>
      <c r="J64" s="16"/>
      <c r="K64" s="16"/>
      <c r="L64" s="16"/>
      <c r="M64" s="17"/>
    </row>
    <row r="65" spans="1:13" ht="15" customHeight="1">
      <c r="A65" s="71" t="s">
        <v>64</v>
      </c>
      <c r="B65" s="20"/>
      <c r="C65" s="19"/>
      <c r="D65" s="19"/>
      <c r="E65" s="19"/>
      <c r="F65" s="19"/>
      <c r="G65" s="19"/>
      <c r="H65" s="20"/>
      <c r="I65" s="19"/>
      <c r="J65" s="19"/>
      <c r="K65" s="19"/>
      <c r="L65" s="19"/>
      <c r="M65" s="21"/>
    </row>
    <row r="66" spans="1:13" ht="15" customHeight="1">
      <c r="A66" s="42" t="s">
        <v>26</v>
      </c>
      <c r="B66" s="13">
        <v>32391</v>
      </c>
      <c r="C66" s="14">
        <v>10146</v>
      </c>
      <c r="D66" s="14">
        <v>22245</v>
      </c>
      <c r="E66" s="14">
        <v>19863</v>
      </c>
      <c r="F66" s="14">
        <v>2226</v>
      </c>
      <c r="G66" s="14">
        <v>156</v>
      </c>
      <c r="H66" s="20">
        <v>37254</v>
      </c>
      <c r="I66" s="19">
        <f>H66-J66</f>
        <v>14457</v>
      </c>
      <c r="J66" s="19">
        <v>22797</v>
      </c>
      <c r="K66" s="19">
        <v>21344</v>
      </c>
      <c r="L66" s="19">
        <v>1375</v>
      </c>
      <c r="M66" s="21">
        <v>78</v>
      </c>
    </row>
    <row r="67" spans="1:13" ht="15" customHeight="1">
      <c r="A67" s="42" t="s">
        <v>10</v>
      </c>
      <c r="B67" s="22">
        <f aca="true" t="shared" si="20" ref="B67:G67">+B66/B7*100</f>
        <v>21.656080764859265</v>
      </c>
      <c r="C67" s="16">
        <f t="shared" si="20"/>
        <v>14.10479195918424</v>
      </c>
      <c r="D67" s="16">
        <f t="shared" si="20"/>
        <v>28.652575447273854</v>
      </c>
      <c r="E67" s="16">
        <f t="shared" si="20"/>
        <v>28.115047629831984</v>
      </c>
      <c r="F67" s="16">
        <f t="shared" si="20"/>
        <v>34.14110429447853</v>
      </c>
      <c r="G67" s="16">
        <f t="shared" si="20"/>
        <v>33.33333333333333</v>
      </c>
      <c r="H67" s="22">
        <f aca="true" t="shared" si="21" ref="H67:M67">H66/H7*100</f>
        <v>8.097463429478124</v>
      </c>
      <c r="I67" s="16">
        <f t="shared" si="21"/>
        <v>4.224821153036892</v>
      </c>
      <c r="J67" s="16">
        <f t="shared" si="21"/>
        <v>19.339486587828095</v>
      </c>
      <c r="K67" s="16">
        <f t="shared" si="21"/>
        <v>19.089185418380854</v>
      </c>
      <c r="L67" s="16">
        <f t="shared" si="21"/>
        <v>24.509803921568626</v>
      </c>
      <c r="M67" s="17">
        <f t="shared" si="21"/>
        <v>17.105263157894736</v>
      </c>
    </row>
    <row r="68" spans="1:13" ht="15" customHeight="1">
      <c r="A68" s="42" t="s">
        <v>27</v>
      </c>
      <c r="B68" s="13">
        <v>65533</v>
      </c>
      <c r="C68" s="14">
        <v>18322</v>
      </c>
      <c r="D68" s="14">
        <v>47211</v>
      </c>
      <c r="E68" s="14">
        <v>40929</v>
      </c>
      <c r="F68" s="14">
        <v>5710</v>
      </c>
      <c r="G68" s="14">
        <v>572</v>
      </c>
      <c r="H68" s="20">
        <v>87451</v>
      </c>
      <c r="I68" s="19">
        <f>H68-J68</f>
        <v>32343</v>
      </c>
      <c r="J68" s="19">
        <v>55108</v>
      </c>
      <c r="K68" s="19">
        <v>50709</v>
      </c>
      <c r="L68" s="19">
        <v>4079</v>
      </c>
      <c r="M68" s="21">
        <v>320</v>
      </c>
    </row>
    <row r="69" spans="1:13" ht="15" customHeight="1">
      <c r="A69" s="42" t="s">
        <v>12</v>
      </c>
      <c r="B69" s="13">
        <f>+B68/$B$68*100</f>
        <v>100</v>
      </c>
      <c r="C69" s="16">
        <f>+C68/$B$68*100</f>
        <v>27.958433155814628</v>
      </c>
      <c r="D69" s="16">
        <f>+D68/$B$68*100</f>
        <v>72.04156684418537</v>
      </c>
      <c r="E69" s="16">
        <f>E68/D68*100</f>
        <v>86.69377899218402</v>
      </c>
      <c r="F69" s="16">
        <f>F68/D68*100</f>
        <v>12.094638961259028</v>
      </c>
      <c r="G69" s="17">
        <f>G68/D68*100</f>
        <v>1.2115820465569465</v>
      </c>
      <c r="H69" s="22">
        <f>I69+J69</f>
        <v>100</v>
      </c>
      <c r="I69" s="16">
        <f>I68/H68*100</f>
        <v>36.984139689654775</v>
      </c>
      <c r="J69" s="16">
        <f>J68/H68*100</f>
        <v>63.01586031034522</v>
      </c>
      <c r="K69" s="16">
        <f>K68/J68*100</f>
        <v>92.01749292298759</v>
      </c>
      <c r="L69" s="16">
        <f>L68/J68*100</f>
        <v>7.4018291355157135</v>
      </c>
      <c r="M69" s="17">
        <f>M68/J68*100</f>
        <v>0.5806779414966974</v>
      </c>
    </row>
    <row r="70" spans="1:13" ht="15" customHeight="1">
      <c r="A70" s="42" t="s">
        <v>34</v>
      </c>
      <c r="B70" s="22">
        <v>0.22</v>
      </c>
      <c r="C70" s="16">
        <v>0.14</v>
      </c>
      <c r="D70" s="16">
        <v>0.29</v>
      </c>
      <c r="E70" s="16">
        <v>0.28</v>
      </c>
      <c r="F70" s="16">
        <v>0.34</v>
      </c>
      <c r="G70" s="16">
        <v>0.33</v>
      </c>
      <c r="H70" s="22">
        <f aca="true" t="shared" si="22" ref="H70:M70">H68/H7</f>
        <v>0.19008194405199208</v>
      </c>
      <c r="I70" s="16">
        <f t="shared" si="22"/>
        <v>0.09451711319960723</v>
      </c>
      <c r="J70" s="16">
        <f t="shared" si="22"/>
        <v>0.4675002969171516</v>
      </c>
      <c r="K70" s="16">
        <f t="shared" si="22"/>
        <v>0.4535201946123851</v>
      </c>
      <c r="L70" s="16">
        <f t="shared" si="22"/>
        <v>0.7270944741532976</v>
      </c>
      <c r="M70" s="17">
        <f t="shared" si="22"/>
        <v>0.7017543859649122</v>
      </c>
    </row>
    <row r="71" spans="1:13" ht="15" customHeight="1">
      <c r="A71" s="42"/>
      <c r="B71" s="22"/>
      <c r="C71" s="16"/>
      <c r="D71" s="16"/>
      <c r="E71" s="16"/>
      <c r="F71" s="16"/>
      <c r="G71" s="16"/>
      <c r="H71" s="22"/>
      <c r="I71" s="16"/>
      <c r="J71" s="16"/>
      <c r="K71" s="16"/>
      <c r="L71" s="16"/>
      <c r="M71" s="17"/>
    </row>
    <row r="72" spans="1:13" ht="15" customHeight="1">
      <c r="A72" s="71" t="s">
        <v>65</v>
      </c>
      <c r="B72" s="20"/>
      <c r="C72" s="19"/>
      <c r="D72" s="19"/>
      <c r="E72" s="19"/>
      <c r="F72" s="19"/>
      <c r="G72" s="19"/>
      <c r="H72" s="20"/>
      <c r="I72" s="19"/>
      <c r="J72" s="19"/>
      <c r="K72" s="19"/>
      <c r="L72" s="19"/>
      <c r="M72" s="21"/>
    </row>
    <row r="73" spans="1:13" ht="15" customHeight="1">
      <c r="A73" s="42" t="s">
        <v>26</v>
      </c>
      <c r="B73" s="13">
        <v>93851</v>
      </c>
      <c r="C73" s="14">
        <v>33438</v>
      </c>
      <c r="D73" s="14">
        <v>60413</v>
      </c>
      <c r="E73" s="14">
        <v>54347</v>
      </c>
      <c r="F73" s="14">
        <v>5665</v>
      </c>
      <c r="G73" s="14">
        <v>401</v>
      </c>
      <c r="H73" s="20">
        <v>111173</v>
      </c>
      <c r="I73" s="19">
        <f>H73-J73</f>
        <v>50122</v>
      </c>
      <c r="J73" s="19">
        <v>61051</v>
      </c>
      <c r="K73" s="19">
        <v>57323</v>
      </c>
      <c r="L73" s="19">
        <v>3499</v>
      </c>
      <c r="M73" s="21">
        <v>229</v>
      </c>
    </row>
    <row r="74" spans="1:13" ht="15" customHeight="1">
      <c r="A74" s="42" t="s">
        <v>28</v>
      </c>
      <c r="B74" s="22">
        <f aca="true" t="shared" si="23" ref="B74:G74">+B73/B7*100</f>
        <v>62.74720866483921</v>
      </c>
      <c r="C74" s="16">
        <f t="shared" si="23"/>
        <v>46.48492347045167</v>
      </c>
      <c r="D74" s="16">
        <f t="shared" si="23"/>
        <v>77.81470175303012</v>
      </c>
      <c r="E74" s="16">
        <f t="shared" si="23"/>
        <v>76.92536341632578</v>
      </c>
      <c r="F74" s="16">
        <f t="shared" si="23"/>
        <v>86.88650306748467</v>
      </c>
      <c r="G74" s="16">
        <f t="shared" si="23"/>
        <v>85.68376068376068</v>
      </c>
      <c r="H74" s="22">
        <f aca="true" t="shared" si="24" ref="H74:M74">H73/H7*100</f>
        <v>24.164366292085987</v>
      </c>
      <c r="I74" s="16">
        <f t="shared" si="24"/>
        <v>14.647332491700565</v>
      </c>
      <c r="J74" s="16">
        <f t="shared" si="24"/>
        <v>51.79168292641545</v>
      </c>
      <c r="K74" s="16">
        <f t="shared" si="24"/>
        <v>51.26730583479412</v>
      </c>
      <c r="L74" s="16">
        <f t="shared" si="24"/>
        <v>62.370766488413544</v>
      </c>
      <c r="M74" s="17">
        <f t="shared" si="24"/>
        <v>50.21929824561403</v>
      </c>
    </row>
    <row r="75" spans="1:13" ht="15" customHeight="1">
      <c r="A75" s="42" t="s">
        <v>72</v>
      </c>
      <c r="B75" s="13">
        <v>551805</v>
      </c>
      <c r="C75" s="14">
        <v>157171</v>
      </c>
      <c r="D75" s="14">
        <v>394634</v>
      </c>
      <c r="E75" s="14">
        <v>334398</v>
      </c>
      <c r="F75" s="14">
        <v>54965</v>
      </c>
      <c r="G75" s="14">
        <v>5271</v>
      </c>
      <c r="H75" s="84">
        <v>5902175</v>
      </c>
      <c r="I75" s="85">
        <f>H75-J75</f>
        <v>5552611</v>
      </c>
      <c r="J75" s="19">
        <v>349564</v>
      </c>
      <c r="K75" s="19">
        <v>318199</v>
      </c>
      <c r="L75" s="19">
        <v>28819</v>
      </c>
      <c r="M75" s="21">
        <v>2546</v>
      </c>
    </row>
    <row r="76" spans="1:13" ht="15" customHeight="1">
      <c r="A76" s="42" t="s">
        <v>8</v>
      </c>
      <c r="B76" s="13">
        <f>+B75/$B$75*100</f>
        <v>100</v>
      </c>
      <c r="C76" s="16">
        <f>+C75/$B$75*100</f>
        <v>28.483069200170352</v>
      </c>
      <c r="D76" s="16">
        <f>+D75/$B$75*100</f>
        <v>71.51693079982965</v>
      </c>
      <c r="E76" s="16">
        <f>E75/D75*100</f>
        <v>84.73623661417922</v>
      </c>
      <c r="F76" s="16">
        <f>F75/D75*100</f>
        <v>13.928095399788157</v>
      </c>
      <c r="G76" s="17">
        <f>G75/D75*100</f>
        <v>1.3356679860326277</v>
      </c>
      <c r="H76" s="22">
        <f>I76+J76</f>
        <v>100</v>
      </c>
      <c r="I76" s="16">
        <f>I75/H75*100</f>
        <v>94.07736978317315</v>
      </c>
      <c r="J76" s="16">
        <f>J75/H75*100</f>
        <v>5.922630216826848</v>
      </c>
      <c r="K76" s="16">
        <f>K75/J75*100</f>
        <v>91.02739412525317</v>
      </c>
      <c r="L76" s="16">
        <f>L75/J75*100</f>
        <v>8.244270004920415</v>
      </c>
      <c r="M76" s="17">
        <f>M75/J75*100</f>
        <v>0.7283358698264123</v>
      </c>
    </row>
    <row r="77" spans="1:13" ht="15" customHeight="1">
      <c r="A77" s="42" t="s">
        <v>35</v>
      </c>
      <c r="B77" s="22">
        <f aca="true" t="shared" si="25" ref="B77:G77">+B75/B7</f>
        <v>3.6892759243163735</v>
      </c>
      <c r="C77" s="16">
        <f t="shared" si="25"/>
        <v>2.1849637857450683</v>
      </c>
      <c r="D77" s="16">
        <f t="shared" si="25"/>
        <v>5.083066063861303</v>
      </c>
      <c r="E77" s="16">
        <f t="shared" si="25"/>
        <v>4.733230477430679</v>
      </c>
      <c r="F77" s="16">
        <f t="shared" si="25"/>
        <v>8.43021472392638</v>
      </c>
      <c r="G77" s="16">
        <f t="shared" si="25"/>
        <v>11.262820512820513</v>
      </c>
      <c r="H77" s="22">
        <f aca="true" t="shared" si="26" ref="H77:M77">H75/H7</f>
        <v>12.828862999108832</v>
      </c>
      <c r="I77" s="16">
        <f t="shared" si="26"/>
        <v>16.22659501098798</v>
      </c>
      <c r="J77" s="16">
        <f t="shared" si="26"/>
        <v>2.965472776938869</v>
      </c>
      <c r="K77" s="16">
        <f t="shared" si="26"/>
        <v>2.845839444782313</v>
      </c>
      <c r="L77" s="16">
        <f t="shared" si="26"/>
        <v>5.137076648841354</v>
      </c>
      <c r="M77" s="17">
        <f t="shared" si="26"/>
        <v>5.583333333333333</v>
      </c>
    </row>
    <row r="78" spans="1:13" ht="15" customHeight="1">
      <c r="A78" s="42"/>
      <c r="B78" s="22"/>
      <c r="C78" s="16"/>
      <c r="D78" s="16"/>
      <c r="E78" s="16"/>
      <c r="F78" s="16"/>
      <c r="G78" s="16"/>
      <c r="H78" s="22"/>
      <c r="I78" s="16"/>
      <c r="J78" s="16"/>
      <c r="K78" s="16"/>
      <c r="L78" s="16"/>
      <c r="M78" s="17"/>
    </row>
    <row r="79" spans="1:13" ht="15" customHeight="1">
      <c r="A79" s="71" t="s">
        <v>66</v>
      </c>
      <c r="B79" s="13"/>
      <c r="C79" s="14"/>
      <c r="D79" s="14"/>
      <c r="E79" s="14"/>
      <c r="F79" s="14"/>
      <c r="G79" s="14"/>
      <c r="H79" s="20"/>
      <c r="I79" s="19"/>
      <c r="J79" s="19"/>
      <c r="K79" s="19"/>
      <c r="L79" s="19"/>
      <c r="M79" s="21"/>
    </row>
    <row r="80" spans="1:13" ht="15" customHeight="1">
      <c r="A80" s="42" t="s">
        <v>26</v>
      </c>
      <c r="B80" s="13">
        <v>38252</v>
      </c>
      <c r="C80" s="14">
        <v>10445</v>
      </c>
      <c r="D80" s="14">
        <v>27807</v>
      </c>
      <c r="E80" s="14">
        <v>24387</v>
      </c>
      <c r="F80" s="14">
        <v>3155</v>
      </c>
      <c r="G80" s="14">
        <v>265</v>
      </c>
      <c r="H80" s="20">
        <v>49513</v>
      </c>
      <c r="I80" s="19">
        <f>H80-J80</f>
        <v>18439</v>
      </c>
      <c r="J80" s="19">
        <v>31074</v>
      </c>
      <c r="K80" s="19">
        <v>28825</v>
      </c>
      <c r="L80" s="19">
        <v>2124</v>
      </c>
      <c r="M80" s="21">
        <v>125</v>
      </c>
    </row>
    <row r="81" spans="1:13" ht="15" customHeight="1">
      <c r="A81" s="42" t="s">
        <v>28</v>
      </c>
      <c r="B81" s="22">
        <f aca="true" t="shared" si="27" ref="B81:G81">+B80/B7*100</f>
        <v>25.574647322323997</v>
      </c>
      <c r="C81" s="16">
        <f t="shared" si="27"/>
        <v>14.520456535943168</v>
      </c>
      <c r="D81" s="16">
        <f t="shared" si="27"/>
        <v>35.81668534332857</v>
      </c>
      <c r="E81" s="16">
        <f t="shared" si="27"/>
        <v>34.51853529420091</v>
      </c>
      <c r="F81" s="16">
        <f t="shared" si="27"/>
        <v>48.38957055214724</v>
      </c>
      <c r="G81" s="16">
        <f t="shared" si="27"/>
        <v>56.623931623931625</v>
      </c>
      <c r="H81" s="22">
        <f aca="true" t="shared" si="28" ref="H81:M81">H80/H7*100</f>
        <v>10.76205794770361</v>
      </c>
      <c r="I81" s="16">
        <f t="shared" si="28"/>
        <v>5.38849534764109</v>
      </c>
      <c r="J81" s="16">
        <f t="shared" si="28"/>
        <v>26.36115305654999</v>
      </c>
      <c r="K81" s="16">
        <f t="shared" si="28"/>
        <v>25.779880513719455</v>
      </c>
      <c r="L81" s="16">
        <f t="shared" si="28"/>
        <v>37.86096256684492</v>
      </c>
      <c r="M81" s="17">
        <f t="shared" si="28"/>
        <v>27.412280701754387</v>
      </c>
    </row>
    <row r="82" spans="1:13" ht="15" customHeight="1">
      <c r="A82" s="42" t="s">
        <v>29</v>
      </c>
      <c r="B82" s="13">
        <v>147509</v>
      </c>
      <c r="C82" s="14">
        <v>36170</v>
      </c>
      <c r="D82" s="14">
        <v>111339</v>
      </c>
      <c r="E82" s="14">
        <v>93215</v>
      </c>
      <c r="F82" s="14">
        <v>16114</v>
      </c>
      <c r="G82" s="14">
        <v>2010</v>
      </c>
      <c r="H82" s="20">
        <v>237204</v>
      </c>
      <c r="I82" s="19">
        <f>H82-J82</f>
        <v>82433</v>
      </c>
      <c r="J82" s="19">
        <v>154771</v>
      </c>
      <c r="K82" s="19">
        <v>139009</v>
      </c>
      <c r="L82" s="19">
        <v>14363</v>
      </c>
      <c r="M82" s="21">
        <v>1399</v>
      </c>
    </row>
    <row r="83" spans="1:13" ht="15" customHeight="1">
      <c r="A83" s="42" t="s">
        <v>8</v>
      </c>
      <c r="B83" s="13">
        <f>+B82/$B$82*100</f>
        <v>100</v>
      </c>
      <c r="C83" s="16">
        <f>+C82/$B$82*100</f>
        <v>24.520537729901225</v>
      </c>
      <c r="D83" s="16">
        <f>+D82/$B$82*100</f>
        <v>75.47946227009878</v>
      </c>
      <c r="E83" s="16">
        <f>E82/D82*100</f>
        <v>83.7217866156513</v>
      </c>
      <c r="F83" s="16">
        <f>F82/D82*100</f>
        <v>14.472916049183127</v>
      </c>
      <c r="G83" s="17">
        <f>G82/D82*100</f>
        <v>1.8052973351655752</v>
      </c>
      <c r="H83" s="22">
        <f>I83+J83</f>
        <v>100</v>
      </c>
      <c r="I83" s="16">
        <f>I82/H82*100</f>
        <v>34.75194347481493</v>
      </c>
      <c r="J83" s="16">
        <f>J82/H82*100</f>
        <v>65.24805652518508</v>
      </c>
      <c r="K83" s="16">
        <f>K82/J82*100</f>
        <v>89.81592158737747</v>
      </c>
      <c r="L83" s="16">
        <f>L82/J82*100</f>
        <v>9.280162304307654</v>
      </c>
      <c r="M83" s="17">
        <f>M82/J82*100</f>
        <v>0.9039161083148651</v>
      </c>
    </row>
    <row r="84" spans="1:13" ht="15" customHeight="1">
      <c r="A84" s="51" t="s">
        <v>36</v>
      </c>
      <c r="B84" s="43">
        <v>0.26</v>
      </c>
      <c r="C84" s="44">
        <v>0.15</v>
      </c>
      <c r="D84" s="44">
        <v>0.36</v>
      </c>
      <c r="E84" s="44">
        <v>0.35</v>
      </c>
      <c r="F84" s="44">
        <v>0.48</v>
      </c>
      <c r="G84" s="44">
        <v>0.57</v>
      </c>
      <c r="H84" s="43">
        <f aca="true" t="shared" si="29" ref="H84:M84">H82/H7</f>
        <v>0.5155824113721825</v>
      </c>
      <c r="I84" s="44">
        <f t="shared" si="29"/>
        <v>0.2408969233646608</v>
      </c>
      <c r="J84" s="44">
        <f t="shared" si="29"/>
        <v>1.3129761278610088</v>
      </c>
      <c r="K84" s="44">
        <f t="shared" si="29"/>
        <v>1.2432386505920652</v>
      </c>
      <c r="L84" s="44">
        <f t="shared" si="29"/>
        <v>2.5602495543672013</v>
      </c>
      <c r="M84" s="45">
        <f t="shared" si="29"/>
        <v>3.067982456140351</v>
      </c>
    </row>
    <row r="85" spans="1:13" ht="15" customHeight="1">
      <c r="A85" s="11" t="s">
        <v>52</v>
      </c>
      <c r="B85" s="14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7" ht="15" customHeight="1">
      <c r="A86" s="3"/>
      <c r="B86" s="3"/>
      <c r="C86" s="3"/>
      <c r="D86" s="3"/>
      <c r="E86" s="3"/>
      <c r="F86" s="3"/>
      <c r="G86" s="3"/>
    </row>
    <row r="87" spans="8:13" ht="15" customHeight="1">
      <c r="H87" s="2"/>
      <c r="I87" s="2"/>
      <c r="J87" s="2"/>
      <c r="K87" s="2"/>
      <c r="L87" s="2"/>
      <c r="M87" s="2"/>
    </row>
    <row r="88" spans="8:13" ht="15" customHeight="1">
      <c r="H88" s="2"/>
      <c r="I88" s="2"/>
      <c r="J88" s="2"/>
      <c r="K88" s="2"/>
      <c r="L88" s="2"/>
      <c r="M88" s="2"/>
    </row>
    <row r="89" spans="8:13" ht="15" customHeight="1">
      <c r="H89" s="2"/>
      <c r="I89" s="2"/>
      <c r="J89" s="2"/>
      <c r="K89" s="2"/>
      <c r="L89" s="2"/>
      <c r="M89" s="2"/>
    </row>
    <row r="90" spans="8:13" ht="15" customHeight="1">
      <c r="H90" s="2"/>
      <c r="I90" s="2"/>
      <c r="J90" s="2"/>
      <c r="K90" s="2"/>
      <c r="L90" s="2"/>
      <c r="M90" s="2"/>
    </row>
    <row r="91" spans="8:13" ht="15" customHeight="1">
      <c r="H91" s="2"/>
      <c r="I91" s="2"/>
      <c r="J91" s="2"/>
      <c r="K91" s="2"/>
      <c r="L91" s="2"/>
      <c r="M91" s="2"/>
    </row>
  </sheetData>
  <sheetProtection/>
  <mergeCells count="10"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75" footer="0.75"/>
  <pageSetup firstPageNumber="21" useFirstPageNumber="1" horizontalDpi="600" verticalDpi="600" orientation="portrait" scale="95" r:id="rId1"/>
  <headerFooter alignWithMargins="0">
    <oddFooter>&amp;L&amp;"Arial Narrow,Regular"&amp;8Zila Series : Narayanganj&amp;C&amp;"Arial Narrow,Regular"&amp;P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8"/>
  <sheetViews>
    <sheetView zoomScaleSheetLayoutView="100" zoomScalePageLayoutView="0" workbookViewId="0" topLeftCell="A1">
      <selection activeCell="A75" sqref="A75"/>
    </sheetView>
  </sheetViews>
  <sheetFormatPr defaultColWidth="9.140625" defaultRowHeight="15" customHeight="1"/>
  <cols>
    <col min="1" max="1" width="19.8515625" style="2" customWidth="1"/>
    <col min="2" max="2" width="6.28125" style="2" customWidth="1"/>
    <col min="3" max="3" width="6.421875" style="2" customWidth="1"/>
    <col min="4" max="4" width="6.140625" style="2" customWidth="1"/>
    <col min="5" max="5" width="5.140625" style="2" customWidth="1"/>
    <col min="6" max="6" width="5.28125" style="2" customWidth="1"/>
    <col min="7" max="7" width="5.421875" style="2" customWidth="1"/>
    <col min="8" max="8" width="6.28125" style="2" customWidth="1"/>
    <col min="9" max="9" width="6.8515625" style="3" customWidth="1"/>
    <col min="10" max="10" width="5.7109375" style="3" customWidth="1"/>
    <col min="11" max="11" width="5.00390625" style="3" customWidth="1"/>
    <col min="12" max="12" width="5.57421875" style="3" customWidth="1"/>
    <col min="13" max="13" width="5.421875" style="3" customWidth="1"/>
    <col min="14" max="16384" width="9.140625" style="3" customWidth="1"/>
  </cols>
  <sheetData>
    <row r="1" spans="1:13" s="88" customFormat="1" ht="15" customHeight="1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" customHeight="1">
      <c r="A2" s="1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" customHeight="1">
      <c r="A3" s="6" t="s">
        <v>59</v>
      </c>
      <c r="B3" s="5"/>
      <c r="C3" s="5"/>
      <c r="D3" s="5"/>
      <c r="E3" s="5"/>
      <c r="F3" s="7" t="s">
        <v>44</v>
      </c>
      <c r="G3" s="5"/>
      <c r="H3" s="4"/>
      <c r="I3" s="66"/>
      <c r="J3" s="66"/>
      <c r="K3" s="67" t="s">
        <v>0</v>
      </c>
      <c r="L3" s="66"/>
      <c r="M3" s="66"/>
    </row>
    <row r="4" spans="1:24" ht="15" customHeight="1">
      <c r="A4" s="91" t="s">
        <v>1</v>
      </c>
      <c r="B4" s="92">
        <v>1996</v>
      </c>
      <c r="C4" s="93"/>
      <c r="D4" s="93"/>
      <c r="E4" s="93"/>
      <c r="F4" s="93"/>
      <c r="G4" s="94"/>
      <c r="H4" s="92">
        <v>2008</v>
      </c>
      <c r="I4" s="93"/>
      <c r="J4" s="93"/>
      <c r="K4" s="93"/>
      <c r="L4" s="93"/>
      <c r="M4" s="94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15" customHeight="1">
      <c r="A5" s="91"/>
      <c r="B5" s="99" t="s">
        <v>2</v>
      </c>
      <c r="C5" s="100" t="s">
        <v>41</v>
      </c>
      <c r="D5" s="91" t="s">
        <v>3</v>
      </c>
      <c r="E5" s="91"/>
      <c r="F5" s="91"/>
      <c r="G5" s="91"/>
      <c r="H5" s="96" t="s">
        <v>2</v>
      </c>
      <c r="I5" s="96" t="s">
        <v>32</v>
      </c>
      <c r="J5" s="91" t="s">
        <v>3</v>
      </c>
      <c r="K5" s="91"/>
      <c r="L5" s="91"/>
      <c r="M5" s="91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5" customHeight="1">
      <c r="A6" s="91"/>
      <c r="B6" s="99"/>
      <c r="C6" s="100"/>
      <c r="D6" s="59" t="s">
        <v>49</v>
      </c>
      <c r="E6" s="8" t="s">
        <v>4</v>
      </c>
      <c r="F6" s="8" t="s">
        <v>5</v>
      </c>
      <c r="G6" s="8" t="s">
        <v>6</v>
      </c>
      <c r="H6" s="96"/>
      <c r="I6" s="96"/>
      <c r="J6" s="59" t="s">
        <v>49</v>
      </c>
      <c r="K6" s="8" t="s">
        <v>4</v>
      </c>
      <c r="L6" s="8" t="s">
        <v>5</v>
      </c>
      <c r="M6" s="8" t="s">
        <v>6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ht="15" customHeight="1">
      <c r="A7" s="80" t="s">
        <v>7</v>
      </c>
      <c r="B7" s="39">
        <v>49966</v>
      </c>
      <c r="C7" s="39">
        <v>23277</v>
      </c>
      <c r="D7" s="39">
        <v>26689</v>
      </c>
      <c r="E7" s="39">
        <v>23998</v>
      </c>
      <c r="F7" s="39">
        <v>2521</v>
      </c>
      <c r="G7" s="40">
        <v>170</v>
      </c>
      <c r="H7" s="41">
        <v>68067</v>
      </c>
      <c r="I7" s="19">
        <f>H7-J7</f>
        <v>35223</v>
      </c>
      <c r="J7" s="41">
        <v>32844</v>
      </c>
      <c r="K7" s="41">
        <v>31063</v>
      </c>
      <c r="L7" s="41">
        <v>1699</v>
      </c>
      <c r="M7" s="47">
        <v>82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15" customHeight="1">
      <c r="A8" s="42" t="s">
        <v>8</v>
      </c>
      <c r="B8" s="14">
        <f>+B7/$B$7*100</f>
        <v>100</v>
      </c>
      <c r="C8" s="16">
        <f>+C7/$B$7*100</f>
        <v>46.58567826121763</v>
      </c>
      <c r="D8" s="16">
        <f>+D7/$B$7*100</f>
        <v>53.41432173878237</v>
      </c>
      <c r="E8" s="16">
        <f>+E7/D7*100</f>
        <v>89.9171943497321</v>
      </c>
      <c r="F8" s="16">
        <f>+F7/D7*100</f>
        <v>9.445839109745588</v>
      </c>
      <c r="G8" s="17">
        <f>+G7/D7*100</f>
        <v>0.6369665405223126</v>
      </c>
      <c r="H8" s="18">
        <f>+H7/H7*100</f>
        <v>100</v>
      </c>
      <c r="I8" s="16">
        <f>+I7/H7*100</f>
        <v>51.747542862179905</v>
      </c>
      <c r="J8" s="16">
        <f>+J7/H7*100</f>
        <v>48.25245713782009</v>
      </c>
      <c r="K8" s="16">
        <f>+K7/J7*100</f>
        <v>94.57739617586165</v>
      </c>
      <c r="L8" s="16">
        <f>+L7/J7*100</f>
        <v>5.172938740713677</v>
      </c>
      <c r="M8" s="17">
        <f>+M7/J7*100</f>
        <v>0.2496650834246742</v>
      </c>
      <c r="P8" s="69"/>
      <c r="Q8" s="69"/>
      <c r="R8" s="69"/>
      <c r="S8" s="69"/>
      <c r="T8" s="69"/>
      <c r="U8" s="69"/>
      <c r="V8" s="69"/>
      <c r="W8" s="69"/>
      <c r="X8" s="69"/>
    </row>
    <row r="9" spans="1:24" ht="15" customHeight="1">
      <c r="A9" s="42"/>
      <c r="B9" s="14"/>
      <c r="C9" s="16"/>
      <c r="D9" s="16"/>
      <c r="E9" s="16"/>
      <c r="F9" s="16"/>
      <c r="G9" s="17"/>
      <c r="H9" s="18"/>
      <c r="I9" s="16"/>
      <c r="J9" s="16"/>
      <c r="K9" s="16"/>
      <c r="L9" s="16"/>
      <c r="M9" s="17"/>
      <c r="P9" s="69"/>
      <c r="Q9" s="69"/>
      <c r="R9" s="69"/>
      <c r="S9" s="69"/>
      <c r="T9" s="69"/>
      <c r="U9" s="69"/>
      <c r="V9" s="69"/>
      <c r="W9" s="69"/>
      <c r="X9" s="69"/>
    </row>
    <row r="10" spans="1:24" ht="15" customHeight="1">
      <c r="A10" s="70" t="s">
        <v>60</v>
      </c>
      <c r="B10" s="19"/>
      <c r="C10" s="19"/>
      <c r="D10" s="19"/>
      <c r="E10" s="19"/>
      <c r="F10" s="19"/>
      <c r="G10" s="21"/>
      <c r="H10" s="19"/>
      <c r="I10" s="19"/>
      <c r="J10" s="19"/>
      <c r="K10" s="19"/>
      <c r="L10" s="19"/>
      <c r="M10" s="21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5" customHeight="1">
      <c r="A11" s="65" t="s">
        <v>9</v>
      </c>
      <c r="B11" s="14">
        <v>40180</v>
      </c>
      <c r="C11" s="14">
        <v>20913</v>
      </c>
      <c r="D11" s="14">
        <v>19267</v>
      </c>
      <c r="E11" s="14">
        <v>17480</v>
      </c>
      <c r="F11" s="14">
        <v>1652</v>
      </c>
      <c r="G11" s="15">
        <v>135</v>
      </c>
      <c r="H11" s="19">
        <v>51377</v>
      </c>
      <c r="I11" s="19">
        <f>H11-J11</f>
        <v>32253</v>
      </c>
      <c r="J11" s="19">
        <v>19124</v>
      </c>
      <c r="K11" s="19">
        <v>17978</v>
      </c>
      <c r="L11" s="19">
        <v>1088</v>
      </c>
      <c r="M11" s="21">
        <v>58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5" customHeight="1">
      <c r="A12" s="42" t="s">
        <v>8</v>
      </c>
      <c r="B12" s="14">
        <f>+B11/$B$11*100</f>
        <v>100</v>
      </c>
      <c r="C12" s="16">
        <f>+C11/$B$11*100</f>
        <v>52.04828272772524</v>
      </c>
      <c r="D12" s="16">
        <f>+D11/$B$11*100</f>
        <v>47.95171727227476</v>
      </c>
      <c r="E12" s="16">
        <f>+E11/D11*100</f>
        <v>90.72507396065812</v>
      </c>
      <c r="F12" s="16">
        <f>+F11/D11*100</f>
        <v>8.574246120309336</v>
      </c>
      <c r="G12" s="17">
        <f>+G11/D11*100</f>
        <v>0.7006799190325427</v>
      </c>
      <c r="H12" s="18">
        <f>+H11/H11*100</f>
        <v>100</v>
      </c>
      <c r="I12" s="16">
        <f>+I11/H11*100</f>
        <v>62.777118165716175</v>
      </c>
      <c r="J12" s="16">
        <f>+J11/H11*100</f>
        <v>37.222881834283825</v>
      </c>
      <c r="K12" s="16">
        <f>+K11/J11*100</f>
        <v>94.00752980548003</v>
      </c>
      <c r="L12" s="16">
        <f>+L11/J11*100</f>
        <v>5.68918636268563</v>
      </c>
      <c r="M12" s="17">
        <f>+M11/J11*100</f>
        <v>0.30328383183434426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15" customHeight="1">
      <c r="A13" s="42" t="s">
        <v>10</v>
      </c>
      <c r="B13" s="16">
        <f aca="true" t="shared" si="0" ref="B13:G13">+B11/B7*100</f>
        <v>80.41468198374895</v>
      </c>
      <c r="C13" s="16">
        <f t="shared" si="0"/>
        <v>89.84405206856553</v>
      </c>
      <c r="D13" s="16">
        <f t="shared" si="0"/>
        <v>72.19079021319644</v>
      </c>
      <c r="E13" s="16">
        <f t="shared" si="0"/>
        <v>72.83940328360697</v>
      </c>
      <c r="F13" s="16">
        <f t="shared" si="0"/>
        <v>65.52955176517256</v>
      </c>
      <c r="G13" s="17">
        <f t="shared" si="0"/>
        <v>79.41176470588235</v>
      </c>
      <c r="H13" s="16">
        <f>+H11/$H$7*100</f>
        <v>75.48004172359587</v>
      </c>
      <c r="I13" s="16">
        <f>+I11/$I$7*100</f>
        <v>91.56800953922153</v>
      </c>
      <c r="J13" s="16">
        <f>+J11/$J$7*100</f>
        <v>58.226768968456945</v>
      </c>
      <c r="K13" s="16">
        <f>+K11/$K$7*100</f>
        <v>57.875929562502016</v>
      </c>
      <c r="L13" s="16">
        <f>+L11/$L$7*100</f>
        <v>64.03766921718658</v>
      </c>
      <c r="M13" s="17">
        <f>+M11/$M$7*100</f>
        <v>70.73170731707317</v>
      </c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15" customHeight="1">
      <c r="A14" s="65"/>
      <c r="B14" s="24"/>
      <c r="C14" s="24"/>
      <c r="D14" s="24"/>
      <c r="E14" s="24"/>
      <c r="F14" s="24"/>
      <c r="G14" s="25"/>
      <c r="H14" s="19"/>
      <c r="I14" s="19"/>
      <c r="J14" s="19"/>
      <c r="K14" s="19"/>
      <c r="L14" s="19"/>
      <c r="M14" s="21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 ht="15" customHeight="1">
      <c r="A15" s="65" t="s">
        <v>11</v>
      </c>
      <c r="B15" s="14">
        <v>7425</v>
      </c>
      <c r="C15" s="14">
        <v>200</v>
      </c>
      <c r="D15" s="14">
        <v>7225</v>
      </c>
      <c r="E15" s="14">
        <v>6329</v>
      </c>
      <c r="F15" s="14">
        <v>861</v>
      </c>
      <c r="G15" s="15">
        <v>35</v>
      </c>
      <c r="H15" s="19">
        <v>13473</v>
      </c>
      <c r="I15" s="19">
        <f>H15-J15</f>
        <v>228</v>
      </c>
      <c r="J15" s="19">
        <v>13245</v>
      </c>
      <c r="K15" s="19">
        <v>12614</v>
      </c>
      <c r="L15" s="19">
        <v>607</v>
      </c>
      <c r="M15" s="21">
        <v>24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 ht="15" customHeight="1">
      <c r="A16" s="42" t="s">
        <v>12</v>
      </c>
      <c r="B16" s="14">
        <v>100</v>
      </c>
      <c r="C16" s="14">
        <v>2.69</v>
      </c>
      <c r="D16" s="14">
        <v>97.31</v>
      </c>
      <c r="E16" s="16">
        <f>+E15/D15*100</f>
        <v>87.59861591695501</v>
      </c>
      <c r="F16" s="16">
        <f>+F15/D15*100</f>
        <v>11.916955017301039</v>
      </c>
      <c r="G16" s="17">
        <f>+G15/D15*100</f>
        <v>0.4844290657439446</v>
      </c>
      <c r="H16" s="18">
        <f>+H15/H15*100</f>
        <v>100</v>
      </c>
      <c r="I16" s="16">
        <f>+I15/H15*100</f>
        <v>1.6922734357604097</v>
      </c>
      <c r="J16" s="16">
        <f>+J15/H15*100</f>
        <v>98.3077265642396</v>
      </c>
      <c r="K16" s="16">
        <f>+K15/J15*100</f>
        <v>95.23593808984523</v>
      </c>
      <c r="L16" s="16">
        <f>+L15/J15*100</f>
        <v>4.582861457153642</v>
      </c>
      <c r="M16" s="17">
        <f>+M15/J15*100</f>
        <v>0.1812004530011325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ht="15" customHeight="1">
      <c r="A17" s="42" t="s">
        <v>10</v>
      </c>
      <c r="B17" s="16">
        <f aca="true" t="shared" si="1" ref="B17:G17">+B15/B7*100</f>
        <v>14.860104871312494</v>
      </c>
      <c r="C17" s="16">
        <f t="shared" si="1"/>
        <v>0.8592172530824419</v>
      </c>
      <c r="D17" s="16">
        <f t="shared" si="1"/>
        <v>27.07107797219828</v>
      </c>
      <c r="E17" s="16">
        <f t="shared" si="1"/>
        <v>26.373031085923827</v>
      </c>
      <c r="F17" s="16">
        <f t="shared" si="1"/>
        <v>34.15311384371281</v>
      </c>
      <c r="G17" s="17">
        <f t="shared" si="1"/>
        <v>20.588235294117645</v>
      </c>
      <c r="H17" s="16">
        <f>+H15/$H$7*100</f>
        <v>19.793732645775485</v>
      </c>
      <c r="I17" s="16">
        <f>+I15/$I$7*100</f>
        <v>0.6473043182011753</v>
      </c>
      <c r="J17" s="16">
        <f>+J15/$J$7*100</f>
        <v>40.32700036536354</v>
      </c>
      <c r="K17" s="16">
        <f>+K15/$K$7*100</f>
        <v>40.607797057592634</v>
      </c>
      <c r="L17" s="16">
        <f>+L15/$L$7*100</f>
        <v>35.726898175397295</v>
      </c>
      <c r="M17" s="17">
        <f>+M15/$M$7*100</f>
        <v>29.268292682926827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ht="15" customHeight="1">
      <c r="A18" s="65"/>
      <c r="B18" s="19"/>
      <c r="C18" s="24"/>
      <c r="D18" s="24"/>
      <c r="E18" s="24"/>
      <c r="F18" s="24"/>
      <c r="G18" s="25"/>
      <c r="H18" s="19"/>
      <c r="I18" s="19"/>
      <c r="J18" s="19"/>
      <c r="K18" s="19"/>
      <c r="L18" s="19"/>
      <c r="M18" s="21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5" customHeight="1">
      <c r="A19" s="65" t="s">
        <v>13</v>
      </c>
      <c r="B19" s="14">
        <v>2361</v>
      </c>
      <c r="C19" s="14">
        <v>2164</v>
      </c>
      <c r="D19" s="14">
        <v>197</v>
      </c>
      <c r="E19" s="14">
        <v>189</v>
      </c>
      <c r="F19" s="14">
        <v>8</v>
      </c>
      <c r="G19" s="15"/>
      <c r="H19" s="19">
        <v>3217</v>
      </c>
      <c r="I19" s="19">
        <f>H19-J19</f>
        <v>2742</v>
      </c>
      <c r="J19" s="19">
        <v>475</v>
      </c>
      <c r="K19" s="19">
        <v>471</v>
      </c>
      <c r="L19" s="19">
        <v>4</v>
      </c>
      <c r="M19" s="21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15" customHeight="1">
      <c r="A20" s="42" t="s">
        <v>8</v>
      </c>
      <c r="B20" s="14">
        <f>+B19/$B$19*100</f>
        <v>100</v>
      </c>
      <c r="C20" s="16">
        <f>+C19/$B$19*100</f>
        <v>91.6560779330792</v>
      </c>
      <c r="D20" s="16">
        <f>+D19/$B$19*100</f>
        <v>8.343922066920797</v>
      </c>
      <c r="E20" s="16">
        <f>+E19/D19*100</f>
        <v>95.93908629441624</v>
      </c>
      <c r="F20" s="16">
        <f>+F19/D19*100</f>
        <v>4.060913705583756</v>
      </c>
      <c r="G20" s="17">
        <f>+G19/D19*100</f>
        <v>0</v>
      </c>
      <c r="H20" s="18">
        <f>+H19/H19*100</f>
        <v>100</v>
      </c>
      <c r="I20" s="16">
        <f>+I19/H19*100</f>
        <v>85.23469070562636</v>
      </c>
      <c r="J20" s="16">
        <f>+J19/H19*100</f>
        <v>14.76530929437364</v>
      </c>
      <c r="K20" s="16">
        <f>+K19/J19*100</f>
        <v>99.1578947368421</v>
      </c>
      <c r="L20" s="16">
        <f>+L19/J19*100</f>
        <v>0.8421052631578947</v>
      </c>
      <c r="M20" s="17">
        <f>+M19/J19*100</f>
        <v>0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5" customHeight="1">
      <c r="A21" s="42" t="s">
        <v>10</v>
      </c>
      <c r="B21" s="16">
        <f aca="true" t="shared" si="2" ref="B21:G21">+B19/B7*100</f>
        <v>4.725213144938558</v>
      </c>
      <c r="C21" s="16">
        <f t="shared" si="2"/>
        <v>9.29673067835202</v>
      </c>
      <c r="D21" s="16">
        <f t="shared" si="2"/>
        <v>0.7381318146052681</v>
      </c>
      <c r="E21" s="16">
        <f t="shared" si="2"/>
        <v>0.7875656304692058</v>
      </c>
      <c r="F21" s="16">
        <f t="shared" si="2"/>
        <v>0.31733439111463707</v>
      </c>
      <c r="G21" s="17">
        <f t="shared" si="2"/>
        <v>0</v>
      </c>
      <c r="H21" s="16">
        <f>+H19/$H$7*100</f>
        <v>4.726225630628645</v>
      </c>
      <c r="I21" s="16">
        <f>+I19/$I$7*100</f>
        <v>7.784686142577294</v>
      </c>
      <c r="J21" s="16">
        <f>+J19/$J$7*100</f>
        <v>1.4462306661795152</v>
      </c>
      <c r="K21" s="16">
        <f>+K19/$K$7*100</f>
        <v>1.5162733799053536</v>
      </c>
      <c r="L21" s="16">
        <f>+L19/$L$7*100</f>
        <v>0.23543260741612712</v>
      </c>
      <c r="M21" s="17">
        <f>+M19/$M$7*100</f>
        <v>0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15" customHeight="1">
      <c r="A22" s="65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21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ht="15" customHeight="1">
      <c r="A23" s="70" t="s">
        <v>14</v>
      </c>
      <c r="B23" s="14">
        <v>7281</v>
      </c>
      <c r="C23" s="14">
        <v>3504</v>
      </c>
      <c r="D23" s="14">
        <v>3777</v>
      </c>
      <c r="E23" s="14">
        <v>3573</v>
      </c>
      <c r="F23" s="14">
        <v>193</v>
      </c>
      <c r="G23" s="15">
        <v>11</v>
      </c>
      <c r="H23" s="19">
        <v>11296</v>
      </c>
      <c r="I23" s="19">
        <f>H23-J23</f>
        <v>5330</v>
      </c>
      <c r="J23" s="19">
        <v>5966</v>
      </c>
      <c r="K23" s="19">
        <v>5739</v>
      </c>
      <c r="L23" s="19">
        <v>222</v>
      </c>
      <c r="M23" s="21">
        <v>5</v>
      </c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ht="15" customHeight="1">
      <c r="A24" s="42" t="s">
        <v>12</v>
      </c>
      <c r="B24" s="14">
        <f>+B23/$B$23*100</f>
        <v>100</v>
      </c>
      <c r="C24" s="16">
        <f>+C23/$B$23*100</f>
        <v>48.125257519571484</v>
      </c>
      <c r="D24" s="16">
        <f>+D23/$B$23*100</f>
        <v>51.874742480428516</v>
      </c>
      <c r="E24" s="16">
        <f>+E23/D23*100</f>
        <v>94.59888800635426</v>
      </c>
      <c r="F24" s="16">
        <f>+F23/D23*100</f>
        <v>5.109875562615833</v>
      </c>
      <c r="G24" s="17">
        <f>+G23/D23*100</f>
        <v>0.2912364310299179</v>
      </c>
      <c r="H24" s="18">
        <f>+H23/H23*100</f>
        <v>100</v>
      </c>
      <c r="I24" s="16">
        <f>+I23/H23*100</f>
        <v>47.184844192634564</v>
      </c>
      <c r="J24" s="16">
        <f>+J23/H23*100</f>
        <v>52.81515580736544</v>
      </c>
      <c r="K24" s="16">
        <f>+K23/J23*100</f>
        <v>96.19510559839088</v>
      </c>
      <c r="L24" s="16">
        <f>+L23/J23*100</f>
        <v>3.7210861548776397</v>
      </c>
      <c r="M24" s="17">
        <f>+M23/J23*100</f>
        <v>0.08380824673147838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15" customHeight="1">
      <c r="A25" s="42" t="s">
        <v>10</v>
      </c>
      <c r="B25" s="16">
        <f aca="true" t="shared" si="3" ref="B25:G25">+B23/B7*100</f>
        <v>14.571908898050676</v>
      </c>
      <c r="C25" s="16">
        <f t="shared" si="3"/>
        <v>15.053486274004383</v>
      </c>
      <c r="D25" s="16">
        <f t="shared" si="3"/>
        <v>14.151897785604556</v>
      </c>
      <c r="E25" s="16">
        <f t="shared" si="3"/>
        <v>14.888740728394032</v>
      </c>
      <c r="F25" s="16">
        <f t="shared" si="3"/>
        <v>7.655692185640619</v>
      </c>
      <c r="G25" s="17">
        <f t="shared" si="3"/>
        <v>6.470588235294119</v>
      </c>
      <c r="H25" s="16">
        <f>+H23/$H$7*100</f>
        <v>16.595413342735835</v>
      </c>
      <c r="I25" s="16">
        <f>+I23/$I$7*100</f>
        <v>15.132157964966073</v>
      </c>
      <c r="J25" s="16">
        <f>+J23/$J$7*100</f>
        <v>18.164657167214713</v>
      </c>
      <c r="K25" s="16">
        <f>+K23/$K$7*100</f>
        <v>18.47535653349644</v>
      </c>
      <c r="L25" s="16">
        <f>+L23/$L$7*100</f>
        <v>13.066509711595057</v>
      </c>
      <c r="M25" s="17">
        <f>+M23/$M$7*100</f>
        <v>6.097560975609756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ht="15" customHeight="1">
      <c r="A26" s="65"/>
      <c r="B26" s="14"/>
      <c r="C26" s="14"/>
      <c r="D26" s="14"/>
      <c r="E26" s="14"/>
      <c r="F26" s="14"/>
      <c r="G26" s="15"/>
      <c r="H26" s="19"/>
      <c r="I26" s="19"/>
      <c r="J26" s="19"/>
      <c r="K26" s="19"/>
      <c r="L26" s="19"/>
      <c r="M26" s="21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ht="15" customHeight="1">
      <c r="A27" s="70" t="s">
        <v>15</v>
      </c>
      <c r="B27" s="14">
        <v>32465</v>
      </c>
      <c r="C27" s="14">
        <v>2874</v>
      </c>
      <c r="D27" s="14">
        <v>29591</v>
      </c>
      <c r="E27" s="14">
        <v>18440</v>
      </c>
      <c r="F27" s="14">
        <v>9057</v>
      </c>
      <c r="G27" s="15">
        <v>2095</v>
      </c>
      <c r="H27" s="19">
        <v>31730</v>
      </c>
      <c r="I27" s="19">
        <f>H27-J27</f>
        <v>4928</v>
      </c>
      <c r="J27" s="19">
        <v>26802</v>
      </c>
      <c r="K27" s="19">
        <v>20013</v>
      </c>
      <c r="L27" s="19">
        <v>5919</v>
      </c>
      <c r="M27" s="21">
        <v>870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5" customHeight="1">
      <c r="A28" s="42" t="s">
        <v>12</v>
      </c>
      <c r="B28" s="14">
        <f>+B27/$B$27*100</f>
        <v>100</v>
      </c>
      <c r="C28" s="16">
        <f>+C27/$B$27*100</f>
        <v>8.852610503619282</v>
      </c>
      <c r="D28" s="16">
        <f>+D27/$B$27*100</f>
        <v>91.14738949638071</v>
      </c>
      <c r="E28" s="16">
        <f>+E27/D27*100</f>
        <v>62.316244804163425</v>
      </c>
      <c r="F28" s="16">
        <f>+F27/D27*100</f>
        <v>30.607279240309555</v>
      </c>
      <c r="G28" s="17">
        <f>+G27/D27*100</f>
        <v>7.0798553614274615</v>
      </c>
      <c r="H28" s="18">
        <f>+H27/H27*100</f>
        <v>100</v>
      </c>
      <c r="I28" s="16">
        <f>+I27/H27*100</f>
        <v>15.531043176804285</v>
      </c>
      <c r="J28" s="16">
        <f>+J27/H27*100</f>
        <v>84.46895682319571</v>
      </c>
      <c r="K28" s="16">
        <f>+K27/J27*100</f>
        <v>74.66980076113722</v>
      </c>
      <c r="L28" s="16">
        <f>+L27/J27*100</f>
        <v>22.084172822923662</v>
      </c>
      <c r="M28" s="17">
        <f>+M27/J27*100</f>
        <v>3.2460264159391095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5" customHeight="1">
      <c r="A29" s="42" t="s">
        <v>16</v>
      </c>
      <c r="B29" s="16">
        <f aca="true" t="shared" si="4" ref="B29:G29">+B27/B32*100</f>
        <v>101.80307306365633</v>
      </c>
      <c r="C29" s="16">
        <f t="shared" si="4"/>
        <v>211.01321585903085</v>
      </c>
      <c r="D29" s="16">
        <f t="shared" si="4"/>
        <v>96.93068658280922</v>
      </c>
      <c r="E29" s="16">
        <f t="shared" si="4"/>
        <v>97.30870712401055</v>
      </c>
      <c r="F29" s="16">
        <f t="shared" si="4"/>
        <v>94.94705944019289</v>
      </c>
      <c r="G29" s="17">
        <f t="shared" si="4"/>
        <v>102.74644433545856</v>
      </c>
      <c r="H29" s="16">
        <f aca="true" t="shared" si="5" ref="H29:M29">H27/H32*100</f>
        <v>99.76418802075145</v>
      </c>
      <c r="I29" s="16">
        <f t="shared" si="5"/>
        <v>225.74438845625284</v>
      </c>
      <c r="J29" s="16">
        <f t="shared" si="5"/>
        <v>90.48004861251772</v>
      </c>
      <c r="K29" s="16">
        <f t="shared" si="5"/>
        <v>88.60014166814237</v>
      </c>
      <c r="L29" s="16">
        <f t="shared" si="5"/>
        <v>96.88983467015878</v>
      </c>
      <c r="M29" s="17">
        <f t="shared" si="5"/>
        <v>94.05405405405406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5" customHeight="1">
      <c r="A30" s="42" t="s">
        <v>17</v>
      </c>
      <c r="B30" s="16">
        <f aca="true" t="shared" si="6" ref="B30:G30">+B27/B7</f>
        <v>0.6497418244406197</v>
      </c>
      <c r="C30" s="16">
        <f t="shared" si="6"/>
        <v>0.1234695192679469</v>
      </c>
      <c r="D30" s="16">
        <f t="shared" si="6"/>
        <v>1.1087339353291619</v>
      </c>
      <c r="E30" s="16">
        <f t="shared" si="6"/>
        <v>0.7683973664472039</v>
      </c>
      <c r="F30" s="16">
        <f t="shared" si="6"/>
        <v>3.5926219754065847</v>
      </c>
      <c r="G30" s="17">
        <f t="shared" si="6"/>
        <v>12.323529411764707</v>
      </c>
      <c r="H30" s="16">
        <f aca="true" t="shared" si="7" ref="H30:M30">H27/H7</f>
        <v>0.46615834398460343</v>
      </c>
      <c r="I30" s="16">
        <f t="shared" si="7"/>
        <v>0.13990858246032423</v>
      </c>
      <c r="J30" s="16">
        <f t="shared" si="7"/>
        <v>0.8160394592619656</v>
      </c>
      <c r="K30" s="16">
        <f t="shared" si="7"/>
        <v>0.6442713195763449</v>
      </c>
      <c r="L30" s="16">
        <f t="shared" si="7"/>
        <v>3.483814008240141</v>
      </c>
      <c r="M30" s="17">
        <f t="shared" si="7"/>
        <v>10.609756097560975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5" customHeight="1">
      <c r="A31" s="65"/>
      <c r="B31" s="14"/>
      <c r="C31" s="14"/>
      <c r="D31" s="14"/>
      <c r="E31" s="14"/>
      <c r="F31" s="14"/>
      <c r="G31" s="15"/>
      <c r="H31" s="19"/>
      <c r="I31" s="19"/>
      <c r="J31" s="19"/>
      <c r="K31" s="19"/>
      <c r="L31" s="19"/>
      <c r="M31" s="21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5" customHeight="1">
      <c r="A32" s="70" t="s">
        <v>61</v>
      </c>
      <c r="B32" s="14">
        <v>31890</v>
      </c>
      <c r="C32" s="14">
        <v>1362</v>
      </c>
      <c r="D32" s="14">
        <v>30528</v>
      </c>
      <c r="E32" s="14">
        <v>18950</v>
      </c>
      <c r="F32" s="14">
        <v>9539</v>
      </c>
      <c r="G32" s="15">
        <v>2039</v>
      </c>
      <c r="H32" s="19">
        <v>31805</v>
      </c>
      <c r="I32" s="19">
        <f>H32-J32</f>
        <v>2183</v>
      </c>
      <c r="J32" s="19">
        <v>29622</v>
      </c>
      <c r="K32" s="19">
        <v>22588</v>
      </c>
      <c r="L32" s="19">
        <v>6109</v>
      </c>
      <c r="M32" s="21">
        <v>925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5" customHeight="1">
      <c r="A33" s="42" t="s">
        <v>12</v>
      </c>
      <c r="B33" s="14">
        <f>+B32/$B$32*100</f>
        <v>100</v>
      </c>
      <c r="C33" s="16">
        <f>+C32/$B$32*100</f>
        <v>4.270931326434619</v>
      </c>
      <c r="D33" s="16">
        <f>+D32/$B$32*100</f>
        <v>95.72906867356538</v>
      </c>
      <c r="E33" s="16">
        <f>+E32/D32*100</f>
        <v>62.07416142557653</v>
      </c>
      <c r="F33" s="16">
        <f>+F32/D32*100</f>
        <v>31.24672431865828</v>
      </c>
      <c r="G33" s="17">
        <f>+G32/D32*100</f>
        <v>6.6791142557651995</v>
      </c>
      <c r="H33" s="18">
        <f>+H32/H32*100</f>
        <v>100</v>
      </c>
      <c r="I33" s="16">
        <f>+I32/H32*100</f>
        <v>6.86370067599434</v>
      </c>
      <c r="J33" s="16">
        <f>+J32/H32*100</f>
        <v>93.13629932400566</v>
      </c>
      <c r="K33" s="16">
        <f>+K32/J32*100</f>
        <v>76.25413543987577</v>
      </c>
      <c r="L33" s="16">
        <f>+L32/J32*100</f>
        <v>20.623185470258594</v>
      </c>
      <c r="M33" s="17">
        <f>+M32/J32*100</f>
        <v>3.1226790898656405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5" customHeight="1">
      <c r="A34" s="42" t="s">
        <v>17</v>
      </c>
      <c r="B34" s="16">
        <f aca="true" t="shared" si="8" ref="B34:G34">+B32/B7</f>
        <v>0.6382339991194012</v>
      </c>
      <c r="C34" s="16">
        <f t="shared" si="8"/>
        <v>0.058512694934914296</v>
      </c>
      <c r="D34" s="16">
        <f t="shared" si="8"/>
        <v>1.1438420322979506</v>
      </c>
      <c r="E34" s="16">
        <f t="shared" si="8"/>
        <v>0.789649137428119</v>
      </c>
      <c r="F34" s="16">
        <f t="shared" si="8"/>
        <v>3.7838159460531533</v>
      </c>
      <c r="G34" s="17">
        <f t="shared" si="8"/>
        <v>11.994117647058824</v>
      </c>
      <c r="H34" s="16">
        <f aca="true" t="shared" si="9" ref="H34:M34">H32/H7</f>
        <v>0.46726019950930703</v>
      </c>
      <c r="I34" s="16">
        <f t="shared" si="9"/>
        <v>0.06197654941373534</v>
      </c>
      <c r="J34" s="16">
        <f t="shared" si="9"/>
        <v>0.901899890390939</v>
      </c>
      <c r="K34" s="16">
        <f t="shared" si="9"/>
        <v>0.7271673695393233</v>
      </c>
      <c r="L34" s="16">
        <f t="shared" si="9"/>
        <v>3.5956444967628016</v>
      </c>
      <c r="M34" s="17">
        <f t="shared" si="9"/>
        <v>11.28048780487805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5" customHeight="1">
      <c r="A35" s="20"/>
      <c r="B35" s="97"/>
      <c r="C35" s="97"/>
      <c r="D35" s="97"/>
      <c r="E35" s="97"/>
      <c r="F35" s="19"/>
      <c r="G35" s="21"/>
      <c r="H35" s="19"/>
      <c r="I35" s="19"/>
      <c r="J35" s="19"/>
      <c r="K35" s="19"/>
      <c r="L35" s="19"/>
      <c r="M35" s="21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5" customHeight="1">
      <c r="A36" s="71" t="s">
        <v>62</v>
      </c>
      <c r="B36" s="14">
        <v>2715</v>
      </c>
      <c r="C36" s="14">
        <v>841</v>
      </c>
      <c r="D36" s="14">
        <v>1874</v>
      </c>
      <c r="E36" s="14">
        <v>1527</v>
      </c>
      <c r="F36" s="14">
        <v>302</v>
      </c>
      <c r="G36" s="15">
        <v>44</v>
      </c>
      <c r="H36" s="19">
        <v>4784</v>
      </c>
      <c r="I36" s="19">
        <f>H36-J36</f>
        <v>1818</v>
      </c>
      <c r="J36" s="19">
        <v>2966</v>
      </c>
      <c r="K36" s="19">
        <v>2595</v>
      </c>
      <c r="L36" s="19">
        <v>343</v>
      </c>
      <c r="M36" s="21">
        <v>28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5" customHeight="1">
      <c r="A37" s="42" t="s">
        <v>12</v>
      </c>
      <c r="B37" s="18">
        <f>+B36/$B$36*100</f>
        <v>100</v>
      </c>
      <c r="C37" s="16">
        <v>30.98</v>
      </c>
      <c r="D37" s="16">
        <f>+D36/$B$36*100</f>
        <v>69.02394106813996</v>
      </c>
      <c r="E37" s="16">
        <f>+E36/D36*100</f>
        <v>81.48345784418356</v>
      </c>
      <c r="F37" s="16">
        <f>+F36/D36*100</f>
        <v>16.115261472785487</v>
      </c>
      <c r="G37" s="17">
        <f>+G36/D36*100</f>
        <v>2.3479188900747063</v>
      </c>
      <c r="H37" s="18">
        <f>+H36/H36*100</f>
        <v>100</v>
      </c>
      <c r="I37" s="16">
        <f>+I36/H36*100</f>
        <v>38.00167224080268</v>
      </c>
      <c r="J37" s="16">
        <f>+J36/H36*100</f>
        <v>61.99832775919732</v>
      </c>
      <c r="K37" s="16">
        <f>+K36/J36*100</f>
        <v>87.49157113958192</v>
      </c>
      <c r="L37" s="16">
        <f>+L36/J36*100</f>
        <v>11.564396493594066</v>
      </c>
      <c r="M37" s="17">
        <f>+M36/J36*100</f>
        <v>0.9440323668240054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5" customHeight="1">
      <c r="A38" s="42" t="s">
        <v>18</v>
      </c>
      <c r="B38" s="16">
        <f aca="true" t="shared" si="10" ref="B38:G38">+B36/B32*100</f>
        <v>8.513640639698965</v>
      </c>
      <c r="C38" s="16">
        <f t="shared" si="10"/>
        <v>61.7474302496329</v>
      </c>
      <c r="D38" s="16">
        <f t="shared" si="10"/>
        <v>6.138626834381551</v>
      </c>
      <c r="E38" s="16">
        <f t="shared" si="10"/>
        <v>8.058047493403695</v>
      </c>
      <c r="F38" s="16">
        <f t="shared" si="10"/>
        <v>3.1659503092567354</v>
      </c>
      <c r="G38" s="17">
        <f t="shared" si="10"/>
        <v>2.157920549288867</v>
      </c>
      <c r="H38" s="16">
        <f aca="true" t="shared" si="11" ref="H38:M38">H36/H32*100</f>
        <v>15.04166011633391</v>
      </c>
      <c r="I38" s="16">
        <f t="shared" si="11"/>
        <v>83.27989005955108</v>
      </c>
      <c r="J38" s="16">
        <f t="shared" si="11"/>
        <v>10.012828303288096</v>
      </c>
      <c r="K38" s="16">
        <f t="shared" si="11"/>
        <v>11.488400920842926</v>
      </c>
      <c r="L38" s="16">
        <f t="shared" si="11"/>
        <v>5.614666884923883</v>
      </c>
      <c r="M38" s="17">
        <f t="shared" si="11"/>
        <v>3.027027027027027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ht="15" customHeight="1">
      <c r="A39" s="42" t="s">
        <v>17</v>
      </c>
      <c r="B39" s="16">
        <f aca="true" t="shared" si="12" ref="B39:G39">+B36/B7</f>
        <v>0.05433694912540528</v>
      </c>
      <c r="C39" s="16">
        <f t="shared" si="12"/>
        <v>0.03613008549211668</v>
      </c>
      <c r="D39" s="16">
        <f t="shared" si="12"/>
        <v>0.07021619393757728</v>
      </c>
      <c r="E39" s="16">
        <f t="shared" si="12"/>
        <v>0.06363030252521043</v>
      </c>
      <c r="F39" s="16">
        <f t="shared" si="12"/>
        <v>0.11979373264577549</v>
      </c>
      <c r="G39" s="17">
        <f t="shared" si="12"/>
        <v>0.25882352941176473</v>
      </c>
      <c r="H39" s="16">
        <f aca="true" t="shared" si="13" ref="H39:M39">H36/H7</f>
        <v>0.07028369106909368</v>
      </c>
      <c r="I39" s="16">
        <f t="shared" si="13"/>
        <v>0.05161400221446214</v>
      </c>
      <c r="J39" s="16">
        <f t="shared" si="13"/>
        <v>0.09030568749238826</v>
      </c>
      <c r="K39" s="16">
        <f t="shared" si="13"/>
        <v>0.0835399027782249</v>
      </c>
      <c r="L39" s="16">
        <f t="shared" si="13"/>
        <v>0.201883460859329</v>
      </c>
      <c r="M39" s="17">
        <f t="shared" si="13"/>
        <v>0.34146341463414637</v>
      </c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5" customHeight="1">
      <c r="A40" s="72"/>
      <c r="B40" s="14"/>
      <c r="C40" s="14"/>
      <c r="D40" s="14"/>
      <c r="E40" s="14"/>
      <c r="F40" s="14"/>
      <c r="G40" s="15"/>
      <c r="H40" s="19"/>
      <c r="I40" s="19"/>
      <c r="J40" s="19"/>
      <c r="K40" s="19"/>
      <c r="L40" s="19"/>
      <c r="M40" s="21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5" customHeight="1">
      <c r="A41" s="71" t="s">
        <v>63</v>
      </c>
      <c r="B41" s="14">
        <v>27068</v>
      </c>
      <c r="C41" s="14">
        <v>20</v>
      </c>
      <c r="D41" s="14">
        <v>27048</v>
      </c>
      <c r="E41" s="14">
        <v>16354</v>
      </c>
      <c r="F41" s="14">
        <v>8805</v>
      </c>
      <c r="G41" s="15">
        <v>1889</v>
      </c>
      <c r="H41" s="19">
        <v>25377</v>
      </c>
      <c r="I41" s="19">
        <f>H41-J41</f>
        <v>57</v>
      </c>
      <c r="J41" s="19">
        <v>25320</v>
      </c>
      <c r="K41" s="19">
        <v>19139</v>
      </c>
      <c r="L41" s="19">
        <v>5395</v>
      </c>
      <c r="M41" s="21">
        <v>785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ht="15" customHeight="1">
      <c r="A42" s="42" t="s">
        <v>12</v>
      </c>
      <c r="B42" s="14">
        <f>+B41/$B$41*100</f>
        <v>100</v>
      </c>
      <c r="C42" s="16">
        <f>+C41/$B$41*100</f>
        <v>0.07388798581350672</v>
      </c>
      <c r="D42" s="16">
        <f>+D41/$B$41*100</f>
        <v>99.9261120141865</v>
      </c>
      <c r="E42" s="16">
        <f>+E41/D41*100</f>
        <v>60.46288080449571</v>
      </c>
      <c r="F42" s="16">
        <f>+F41/D41*100</f>
        <v>32.55323868677905</v>
      </c>
      <c r="G42" s="17">
        <f>+G41/D41*100</f>
        <v>6.983880508725229</v>
      </c>
      <c r="H42" s="18">
        <f>+H41/H41*100</f>
        <v>100</v>
      </c>
      <c r="I42" s="16">
        <f>+I41/H41*100</f>
        <v>0.22461283839697363</v>
      </c>
      <c r="J42" s="16">
        <f>+J41/H41*100</f>
        <v>99.77538716160302</v>
      </c>
      <c r="K42" s="16">
        <f>+K41/J41*100</f>
        <v>75.58846761453395</v>
      </c>
      <c r="L42" s="16">
        <f>+L41/J41*100</f>
        <v>21.307266982622433</v>
      </c>
      <c r="M42" s="17">
        <f>+M41/J41*100</f>
        <v>3.1003159557661926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4" ht="15" customHeight="1">
      <c r="A43" s="42" t="s">
        <v>16</v>
      </c>
      <c r="B43" s="16">
        <f aca="true" t="shared" si="14" ref="B43:G43">+B41/B32*100</f>
        <v>84.87927249921606</v>
      </c>
      <c r="C43" s="16">
        <f t="shared" si="14"/>
        <v>1.4684287812041115</v>
      </c>
      <c r="D43" s="16">
        <f t="shared" si="14"/>
        <v>88.60062893081762</v>
      </c>
      <c r="E43" s="16">
        <f t="shared" si="14"/>
        <v>86.30079155672823</v>
      </c>
      <c r="F43" s="16">
        <f t="shared" si="14"/>
        <v>92.30527308942237</v>
      </c>
      <c r="G43" s="17">
        <f t="shared" si="14"/>
        <v>92.64345267287887</v>
      </c>
      <c r="H43" s="16">
        <f aca="true" t="shared" si="15" ref="H43:M43">H41/H32*100</f>
        <v>79.78934129853796</v>
      </c>
      <c r="I43" s="16">
        <f t="shared" si="15"/>
        <v>2.6110856619331195</v>
      </c>
      <c r="J43" s="16">
        <f t="shared" si="15"/>
        <v>85.47701033016001</v>
      </c>
      <c r="K43" s="16">
        <f t="shared" si="15"/>
        <v>84.73083052948468</v>
      </c>
      <c r="L43" s="16">
        <f t="shared" si="15"/>
        <v>88.3123260762809</v>
      </c>
      <c r="M43" s="17">
        <f t="shared" si="15"/>
        <v>84.86486486486487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4" ht="15" customHeight="1">
      <c r="A44" s="51" t="s">
        <v>17</v>
      </c>
      <c r="B44" s="44">
        <f aca="true" t="shared" si="16" ref="B44:G44">+B41/B7</f>
        <v>0.5417283752952007</v>
      </c>
      <c r="C44" s="44">
        <f t="shared" si="16"/>
        <v>0.000859217253082442</v>
      </c>
      <c r="D44" s="44">
        <f t="shared" si="16"/>
        <v>1.01345123459103</v>
      </c>
      <c r="E44" s="44">
        <f t="shared" si="16"/>
        <v>0.6814734561213435</v>
      </c>
      <c r="F44" s="44">
        <f t="shared" si="16"/>
        <v>3.492661642205474</v>
      </c>
      <c r="G44" s="45">
        <f t="shared" si="16"/>
        <v>11.111764705882353</v>
      </c>
      <c r="H44" s="43">
        <f aca="true" t="shared" si="17" ref="H44:M44">H41/H7</f>
        <v>0.3728238353387104</v>
      </c>
      <c r="I44" s="44">
        <f t="shared" si="17"/>
        <v>0.0016182607955029383</v>
      </c>
      <c r="J44" s="44">
        <f t="shared" si="17"/>
        <v>0.7709170624771647</v>
      </c>
      <c r="K44" s="44">
        <f t="shared" si="17"/>
        <v>0.6161349515500757</v>
      </c>
      <c r="L44" s="44">
        <f t="shared" si="17"/>
        <v>3.1753972925250147</v>
      </c>
      <c r="M44" s="45">
        <f t="shared" si="17"/>
        <v>9.573170731707316</v>
      </c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2" customHeight="1">
      <c r="A45" s="11" t="s">
        <v>52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5" customHeight="1">
      <c r="A46" s="81" t="s">
        <v>19</v>
      </c>
      <c r="B46" s="49"/>
      <c r="C46" s="49"/>
      <c r="D46" s="39">
        <v>40175</v>
      </c>
      <c r="E46" s="39">
        <v>25190</v>
      </c>
      <c r="F46" s="39">
        <v>12501</v>
      </c>
      <c r="G46" s="40">
        <v>2484</v>
      </c>
      <c r="H46" s="50"/>
      <c r="I46" s="50"/>
      <c r="J46" s="41">
        <v>35557</v>
      </c>
      <c r="K46" s="41">
        <v>27390</v>
      </c>
      <c r="L46" s="41">
        <v>7198</v>
      </c>
      <c r="M46" s="21">
        <v>969</v>
      </c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5" customHeight="1">
      <c r="A47" s="42" t="s">
        <v>8</v>
      </c>
      <c r="B47" s="28"/>
      <c r="C47" s="28"/>
      <c r="D47" s="14">
        <f>+D46/$D$46*100</f>
        <v>100</v>
      </c>
      <c r="E47" s="16">
        <f>+E46/$D$46*100</f>
        <v>62.70068450528936</v>
      </c>
      <c r="F47" s="16">
        <f>+F46/$D$46*100</f>
        <v>31.116365899191038</v>
      </c>
      <c r="G47" s="17">
        <f>+G46/$D$46*100</f>
        <v>6.182949595519601</v>
      </c>
      <c r="H47" s="29"/>
      <c r="I47" s="29"/>
      <c r="J47" s="16">
        <f>K47+L47+M47</f>
        <v>100</v>
      </c>
      <c r="K47" s="16">
        <f>K46/J46*100</f>
        <v>77.03124560564727</v>
      </c>
      <c r="L47" s="16">
        <f>L46/J46*100</f>
        <v>20.243552605675394</v>
      </c>
      <c r="M47" s="17">
        <f>M46/J46*100</f>
        <v>2.7252017886773348</v>
      </c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ht="15" customHeight="1">
      <c r="A48" s="72"/>
      <c r="B48" s="31"/>
      <c r="C48" s="31"/>
      <c r="D48" s="14"/>
      <c r="E48" s="14"/>
      <c r="F48" s="14"/>
      <c r="G48" s="15"/>
      <c r="H48" s="19"/>
      <c r="I48" s="19"/>
      <c r="J48" s="19"/>
      <c r="K48" s="19"/>
      <c r="L48" s="19"/>
      <c r="M48" s="21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5" customHeight="1">
      <c r="A49" s="71" t="s">
        <v>67</v>
      </c>
      <c r="B49" s="33"/>
      <c r="C49" s="33"/>
      <c r="D49" s="18">
        <v>151.3</v>
      </c>
      <c r="E49" s="18">
        <v>156.9</v>
      </c>
      <c r="F49" s="18">
        <v>144.4</v>
      </c>
      <c r="G49" s="86">
        <v>137.7</v>
      </c>
      <c r="H49" s="87"/>
      <c r="I49" s="87"/>
      <c r="J49" s="76">
        <v>142.71</v>
      </c>
      <c r="K49" s="76">
        <v>145.43</v>
      </c>
      <c r="L49" s="76">
        <v>134</v>
      </c>
      <c r="M49" s="77">
        <v>126.77</v>
      </c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15" customHeight="1">
      <c r="A50" s="71"/>
      <c r="B50" s="31"/>
      <c r="C50" s="31"/>
      <c r="D50" s="19"/>
      <c r="E50" s="19"/>
      <c r="F50" s="19"/>
      <c r="G50" s="21"/>
      <c r="H50" s="19"/>
      <c r="I50" s="19"/>
      <c r="J50" s="19"/>
      <c r="K50" s="19"/>
      <c r="L50" s="19"/>
      <c r="M50" s="21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5" customHeight="1">
      <c r="A51" s="71" t="s">
        <v>20</v>
      </c>
      <c r="B51" s="14"/>
      <c r="C51" s="14"/>
      <c r="D51" s="14"/>
      <c r="E51" s="14"/>
      <c r="F51" s="14"/>
      <c r="G51" s="15"/>
      <c r="H51" s="19"/>
      <c r="I51" s="19"/>
      <c r="J51" s="19"/>
      <c r="K51" s="19"/>
      <c r="L51" s="19"/>
      <c r="M51" s="21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5" customHeight="1">
      <c r="A52" s="42" t="s">
        <v>21</v>
      </c>
      <c r="B52" s="28"/>
      <c r="C52" s="28"/>
      <c r="D52" s="14">
        <v>16802</v>
      </c>
      <c r="E52" s="14">
        <v>14828</v>
      </c>
      <c r="F52" s="14">
        <v>1846</v>
      </c>
      <c r="G52" s="15">
        <v>128</v>
      </c>
      <c r="H52" s="29"/>
      <c r="I52" s="29"/>
      <c r="J52" s="19">
        <v>27887</v>
      </c>
      <c r="K52" s="19">
        <v>26263</v>
      </c>
      <c r="L52" s="19">
        <v>1553</v>
      </c>
      <c r="M52" s="21">
        <v>71</v>
      </c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ht="15" customHeight="1">
      <c r="A53" s="42" t="s">
        <v>22</v>
      </c>
      <c r="B53" s="28"/>
      <c r="C53" s="28"/>
      <c r="D53" s="16">
        <f>+D52/D7*100</f>
        <v>62.954775375622916</v>
      </c>
      <c r="E53" s="16">
        <f>+E52/E7*100</f>
        <v>61.78848237353113</v>
      </c>
      <c r="F53" s="16">
        <f>+F52/F7*100</f>
        <v>73.2249107497025</v>
      </c>
      <c r="G53" s="17">
        <f>+G52/G7*100</f>
        <v>75.29411764705883</v>
      </c>
      <c r="H53" s="29"/>
      <c r="I53" s="29"/>
      <c r="J53" s="16">
        <f>J52/J7*100</f>
        <v>84.90744123736451</v>
      </c>
      <c r="K53" s="16">
        <f>K52/K7*100</f>
        <v>84.54753243408557</v>
      </c>
      <c r="L53" s="16">
        <f>L52/L7*100</f>
        <v>91.40670982931137</v>
      </c>
      <c r="M53" s="17">
        <f>M52/M7*100</f>
        <v>86.58536585365853</v>
      </c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5" customHeight="1">
      <c r="A54" s="42" t="s">
        <v>37</v>
      </c>
      <c r="B54" s="28"/>
      <c r="C54" s="28"/>
      <c r="D54" s="14">
        <v>12154</v>
      </c>
      <c r="E54" s="14">
        <v>7659</v>
      </c>
      <c r="F54" s="14">
        <v>3729</v>
      </c>
      <c r="G54" s="15">
        <v>765</v>
      </c>
      <c r="H54" s="29"/>
      <c r="I54" s="29"/>
      <c r="J54" s="19">
        <v>19144</v>
      </c>
      <c r="K54" s="19">
        <v>15121</v>
      </c>
      <c r="L54" s="19">
        <v>3518</v>
      </c>
      <c r="M54" s="21">
        <v>505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5" customHeight="1">
      <c r="A55" s="42" t="s">
        <v>23</v>
      </c>
      <c r="B55" s="28"/>
      <c r="C55" s="28"/>
      <c r="D55" s="16">
        <f>+D54/D41*100</f>
        <v>44.934930493936704</v>
      </c>
      <c r="E55" s="16">
        <f>+E54/E41*100</f>
        <v>46.83257918552036</v>
      </c>
      <c r="F55" s="16">
        <f>+F54/F41*100</f>
        <v>42.35093696763202</v>
      </c>
      <c r="G55" s="17">
        <f>+G54/G41*100</f>
        <v>40.497617787188986</v>
      </c>
      <c r="H55" s="29"/>
      <c r="I55" s="29"/>
      <c r="J55" s="16">
        <f>J54/J41*100</f>
        <v>75.60821484992101</v>
      </c>
      <c r="K55" s="16">
        <f>K54/K41*100</f>
        <v>79.0062176707247</v>
      </c>
      <c r="L55" s="16">
        <f>L54/L41*100</f>
        <v>65.2085264133457</v>
      </c>
      <c r="M55" s="17">
        <f>M54/M41*100</f>
        <v>64.3312101910828</v>
      </c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5" customHeight="1">
      <c r="A56" s="42"/>
      <c r="B56" s="31"/>
      <c r="C56" s="31"/>
      <c r="D56" s="16"/>
      <c r="E56" s="16"/>
      <c r="F56" s="16"/>
      <c r="G56" s="17"/>
      <c r="H56" s="19"/>
      <c r="I56" s="19"/>
      <c r="J56" s="19"/>
      <c r="K56" s="19"/>
      <c r="L56" s="19"/>
      <c r="M56" s="21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13" ht="15" customHeight="1">
      <c r="A57" s="71" t="s">
        <v>40</v>
      </c>
      <c r="B57" s="19"/>
      <c r="C57" s="19"/>
      <c r="D57" s="19"/>
      <c r="E57" s="19"/>
      <c r="F57" s="19"/>
      <c r="G57" s="21"/>
      <c r="H57" s="19"/>
      <c r="I57" s="19"/>
      <c r="J57" s="19"/>
      <c r="K57" s="19"/>
      <c r="L57" s="19"/>
      <c r="M57" s="21"/>
    </row>
    <row r="58" spans="1:13" ht="15" customHeight="1">
      <c r="A58" s="74" t="s">
        <v>33</v>
      </c>
      <c r="B58" s="19"/>
      <c r="C58" s="19"/>
      <c r="D58" s="19"/>
      <c r="E58" s="19"/>
      <c r="F58" s="19"/>
      <c r="G58" s="21"/>
      <c r="H58" s="19"/>
      <c r="I58" s="19"/>
      <c r="J58" s="19"/>
      <c r="K58" s="19"/>
      <c r="L58" s="19"/>
      <c r="M58" s="21"/>
    </row>
    <row r="59" spans="1:13" ht="15" customHeight="1">
      <c r="A59" s="42" t="s">
        <v>21</v>
      </c>
      <c r="B59" s="14">
        <v>11093</v>
      </c>
      <c r="C59" s="14">
        <v>1442</v>
      </c>
      <c r="D59" s="14">
        <v>9651</v>
      </c>
      <c r="E59" s="14">
        <v>7738</v>
      </c>
      <c r="F59" s="14">
        <v>1775</v>
      </c>
      <c r="G59" s="15">
        <v>138</v>
      </c>
      <c r="H59" s="19">
        <v>11265</v>
      </c>
      <c r="I59" s="19">
        <f>H59-J59</f>
        <v>2450</v>
      </c>
      <c r="J59" s="19">
        <v>8815</v>
      </c>
      <c r="K59" s="19">
        <v>7743</v>
      </c>
      <c r="L59" s="19">
        <v>1028</v>
      </c>
      <c r="M59" s="21">
        <v>44</v>
      </c>
    </row>
    <row r="60" spans="1:13" ht="15" customHeight="1">
      <c r="A60" s="42" t="s">
        <v>10</v>
      </c>
      <c r="B60" s="16">
        <f aca="true" t="shared" si="18" ref="B60:G60">+B59/B7*100</f>
        <v>22.201096745787137</v>
      </c>
      <c r="C60" s="16">
        <f t="shared" si="18"/>
        <v>6.194956394724406</v>
      </c>
      <c r="D60" s="16">
        <f t="shared" si="18"/>
        <v>36.16096519165199</v>
      </c>
      <c r="E60" s="16">
        <f t="shared" si="18"/>
        <v>32.244353696141346</v>
      </c>
      <c r="F60" s="16">
        <f t="shared" si="18"/>
        <v>70.4085680285601</v>
      </c>
      <c r="G60" s="17">
        <f t="shared" si="18"/>
        <v>81.17647058823529</v>
      </c>
      <c r="H60" s="16">
        <f aca="true" t="shared" si="19" ref="H60:M60">H59/H7*100</f>
        <v>16.549869981048086</v>
      </c>
      <c r="I60" s="16">
        <f t="shared" si="19"/>
        <v>6.955682366635436</v>
      </c>
      <c r="J60" s="16">
        <f t="shared" si="19"/>
        <v>26.838996468152477</v>
      </c>
      <c r="K60" s="16">
        <f t="shared" si="19"/>
        <v>24.926761742265718</v>
      </c>
      <c r="L60" s="16">
        <f t="shared" si="19"/>
        <v>60.50618010594467</v>
      </c>
      <c r="M60" s="17">
        <f t="shared" si="19"/>
        <v>53.65853658536586</v>
      </c>
    </row>
    <row r="61" spans="1:13" ht="15" customHeight="1">
      <c r="A61" s="42" t="s">
        <v>24</v>
      </c>
      <c r="B61" s="14">
        <v>25516</v>
      </c>
      <c r="C61" s="14">
        <v>2232</v>
      </c>
      <c r="D61" s="14">
        <v>23284</v>
      </c>
      <c r="E61" s="14">
        <v>16521</v>
      </c>
      <c r="F61" s="14">
        <v>5969</v>
      </c>
      <c r="G61" s="15">
        <v>794</v>
      </c>
      <c r="H61" s="19">
        <v>23471</v>
      </c>
      <c r="I61" s="19">
        <f>H61-J61</f>
        <v>4151</v>
      </c>
      <c r="J61" s="19">
        <v>19320</v>
      </c>
      <c r="K61" s="19">
        <v>15678</v>
      </c>
      <c r="L61" s="19">
        <v>3424</v>
      </c>
      <c r="M61" s="21">
        <v>218</v>
      </c>
    </row>
    <row r="62" spans="1:13" ht="15" customHeight="1">
      <c r="A62" s="42" t="s">
        <v>8</v>
      </c>
      <c r="B62" s="14">
        <f>+B61/$B$61*100</f>
        <v>100</v>
      </c>
      <c r="C62" s="16">
        <f>+C61/$B$61*100</f>
        <v>8.747452578774102</v>
      </c>
      <c r="D62" s="16">
        <f>+D61/$B$61*100</f>
        <v>91.2525474212259</v>
      </c>
      <c r="E62" s="16">
        <f>+E61/D61*100</f>
        <v>70.95430338429823</v>
      </c>
      <c r="F62" s="16">
        <f>+F61/D61*100</f>
        <v>25.63562961690431</v>
      </c>
      <c r="G62" s="17">
        <f>+G61/D61*100</f>
        <v>3.4100669987974577</v>
      </c>
      <c r="H62" s="18">
        <f>+H61/H61*100</f>
        <v>100</v>
      </c>
      <c r="I62" s="16">
        <f>+I61/H61*100</f>
        <v>17.68565463763794</v>
      </c>
      <c r="J62" s="16">
        <f>+J61/H61*100</f>
        <v>82.31434536236206</v>
      </c>
      <c r="K62" s="16">
        <f>+K61/J61*100</f>
        <v>81.14906832298136</v>
      </c>
      <c r="L62" s="16">
        <f>+L61/J61*100</f>
        <v>17.72256728778468</v>
      </c>
      <c r="M62" s="17">
        <f>+M61/J61*100</f>
        <v>1.1283643892339543</v>
      </c>
    </row>
    <row r="63" spans="1:13" ht="15" customHeight="1">
      <c r="A63" s="42" t="s">
        <v>25</v>
      </c>
      <c r="B63" s="16">
        <f aca="true" t="shared" si="20" ref="B63:G63">+B61/B7</f>
        <v>0.5106672537325381</v>
      </c>
      <c r="C63" s="16">
        <f t="shared" si="20"/>
        <v>0.09588864544400051</v>
      </c>
      <c r="D63" s="16">
        <f t="shared" si="20"/>
        <v>0.8724193487953839</v>
      </c>
      <c r="E63" s="16">
        <f t="shared" si="20"/>
        <v>0.6884323693641137</v>
      </c>
      <c r="F63" s="16">
        <f t="shared" si="20"/>
        <v>2.3677112257040855</v>
      </c>
      <c r="G63" s="17">
        <f t="shared" si="20"/>
        <v>4.670588235294118</v>
      </c>
      <c r="H63" s="16">
        <f aca="true" t="shared" si="21" ref="H63:M63">H61/H7</f>
        <v>0.34482201360424286</v>
      </c>
      <c r="I63" s="16">
        <f t="shared" si="21"/>
        <v>0.11784913266899469</v>
      </c>
      <c r="J63" s="16">
        <f t="shared" si="21"/>
        <v>0.5882352941176471</v>
      </c>
      <c r="K63" s="16">
        <f t="shared" si="21"/>
        <v>0.5047162218716801</v>
      </c>
      <c r="L63" s="16">
        <f t="shared" si="21"/>
        <v>2.015303119482048</v>
      </c>
      <c r="M63" s="17">
        <f t="shared" si="21"/>
        <v>2.658536585365854</v>
      </c>
    </row>
    <row r="64" spans="1:13" ht="15" customHeight="1">
      <c r="A64" s="42"/>
      <c r="B64" s="16"/>
      <c r="C64" s="16"/>
      <c r="D64" s="16"/>
      <c r="E64" s="16"/>
      <c r="F64" s="16"/>
      <c r="G64" s="17"/>
      <c r="H64" s="16"/>
      <c r="I64" s="16"/>
      <c r="J64" s="16"/>
      <c r="K64" s="16"/>
      <c r="L64" s="16"/>
      <c r="M64" s="17"/>
    </row>
    <row r="65" spans="1:13" ht="15" customHeight="1">
      <c r="A65" s="71" t="s">
        <v>64</v>
      </c>
      <c r="B65" s="19"/>
      <c r="C65" s="19"/>
      <c r="D65" s="19"/>
      <c r="E65" s="19"/>
      <c r="F65" s="19"/>
      <c r="G65" s="21"/>
      <c r="H65" s="19"/>
      <c r="I65" s="19"/>
      <c r="J65" s="19"/>
      <c r="K65" s="19"/>
      <c r="L65" s="19"/>
      <c r="M65" s="21"/>
    </row>
    <row r="66" spans="1:13" ht="15" customHeight="1">
      <c r="A66" s="42" t="s">
        <v>26</v>
      </c>
      <c r="B66" s="14">
        <v>12713</v>
      </c>
      <c r="C66" s="14">
        <v>4352</v>
      </c>
      <c r="D66" s="14">
        <v>8361</v>
      </c>
      <c r="E66" s="14">
        <v>7366</v>
      </c>
      <c r="F66" s="14">
        <v>925</v>
      </c>
      <c r="G66" s="15">
        <v>70</v>
      </c>
      <c r="H66" s="19">
        <v>12942</v>
      </c>
      <c r="I66" s="19">
        <f>H66-J66</f>
        <v>4739</v>
      </c>
      <c r="J66" s="19">
        <v>8203</v>
      </c>
      <c r="K66" s="19">
        <v>7661</v>
      </c>
      <c r="L66" s="19">
        <v>518</v>
      </c>
      <c r="M66" s="21">
        <v>24</v>
      </c>
    </row>
    <row r="67" spans="1:13" ht="15" customHeight="1">
      <c r="A67" s="42" t="s">
        <v>10</v>
      </c>
      <c r="B67" s="16">
        <f aca="true" t="shared" si="22" ref="B67:G67">+B66/B7*100</f>
        <v>25.443301444982584</v>
      </c>
      <c r="C67" s="16">
        <f t="shared" si="22"/>
        <v>18.696567427073933</v>
      </c>
      <c r="D67" s="16">
        <f t="shared" si="22"/>
        <v>31.32751320768856</v>
      </c>
      <c r="E67" s="16">
        <f t="shared" si="22"/>
        <v>30.694224518709895</v>
      </c>
      <c r="F67" s="16">
        <f t="shared" si="22"/>
        <v>36.69178897262991</v>
      </c>
      <c r="G67" s="17">
        <f t="shared" si="22"/>
        <v>41.17647058823529</v>
      </c>
      <c r="H67" s="16">
        <f aca="true" t="shared" si="23" ref="H67:M67">H66/H7*100</f>
        <v>19.013618934285336</v>
      </c>
      <c r="I67" s="16">
        <f t="shared" si="23"/>
        <v>13.454277034891973</v>
      </c>
      <c r="J67" s="16">
        <f t="shared" si="23"/>
        <v>24.975642430885397</v>
      </c>
      <c r="K67" s="16">
        <f t="shared" si="23"/>
        <v>24.66278208801468</v>
      </c>
      <c r="L67" s="16">
        <f t="shared" si="23"/>
        <v>30.488522660388462</v>
      </c>
      <c r="M67" s="17">
        <f t="shared" si="23"/>
        <v>29.268292682926827</v>
      </c>
    </row>
    <row r="68" spans="1:13" ht="15" customHeight="1">
      <c r="A68" s="42" t="s">
        <v>27</v>
      </c>
      <c r="B68" s="14">
        <v>24739</v>
      </c>
      <c r="C68" s="14">
        <v>7637</v>
      </c>
      <c r="D68" s="14">
        <v>17102</v>
      </c>
      <c r="E68" s="14">
        <v>14416</v>
      </c>
      <c r="F68" s="14">
        <v>2258</v>
      </c>
      <c r="G68" s="15">
        <v>228</v>
      </c>
      <c r="H68" s="19">
        <v>28180</v>
      </c>
      <c r="I68" s="19">
        <f>H68-J68</f>
        <v>9877</v>
      </c>
      <c r="J68" s="19">
        <v>18303</v>
      </c>
      <c r="K68" s="19">
        <v>16747</v>
      </c>
      <c r="L68" s="19">
        <v>1444</v>
      </c>
      <c r="M68" s="21">
        <v>112</v>
      </c>
    </row>
    <row r="69" spans="1:13" ht="15" customHeight="1">
      <c r="A69" s="42" t="s">
        <v>12</v>
      </c>
      <c r="B69" s="14">
        <f>+B68/$B$68*100</f>
        <v>100</v>
      </c>
      <c r="C69" s="16">
        <f>+C68/$B$68*100</f>
        <v>30.87028578358058</v>
      </c>
      <c r="D69" s="16">
        <f>+D68/$B$68*100</f>
        <v>69.12971421641942</v>
      </c>
      <c r="E69" s="16">
        <f>+E68/D68*100</f>
        <v>84.29423459244532</v>
      </c>
      <c r="F69" s="16">
        <f>+F68/D68*100</f>
        <v>13.203134136358322</v>
      </c>
      <c r="G69" s="17">
        <f>+G68/D68*100</f>
        <v>1.3331774061513273</v>
      </c>
      <c r="H69" s="18">
        <f>+H68/H68*100</f>
        <v>100</v>
      </c>
      <c r="I69" s="16">
        <f>+I68/H68*100</f>
        <v>35.04968062455642</v>
      </c>
      <c r="J69" s="16">
        <f>+J68/H68*100</f>
        <v>64.95031937544357</v>
      </c>
      <c r="K69" s="16">
        <f>+K68/J68*100</f>
        <v>91.49866142162487</v>
      </c>
      <c r="L69" s="16">
        <f>+L68/J68*100</f>
        <v>7.889417035458668</v>
      </c>
      <c r="M69" s="17">
        <f>+M68/J68*100</f>
        <v>0.6119215429164617</v>
      </c>
    </row>
    <row r="70" spans="1:13" ht="15" customHeight="1">
      <c r="A70" s="42" t="s">
        <v>34</v>
      </c>
      <c r="B70" s="16">
        <f aca="true" t="shared" si="24" ref="B70:G70">+B68/B7</f>
        <v>0.4951166793419525</v>
      </c>
      <c r="C70" s="16">
        <f t="shared" si="24"/>
        <v>0.32809210808953043</v>
      </c>
      <c r="D70" s="16">
        <f t="shared" si="24"/>
        <v>0.6407883397654465</v>
      </c>
      <c r="E70" s="16">
        <f t="shared" si="24"/>
        <v>0.6007167263938662</v>
      </c>
      <c r="F70" s="16">
        <f t="shared" si="24"/>
        <v>0.895676318921063</v>
      </c>
      <c r="G70" s="17">
        <f t="shared" si="24"/>
        <v>1.3411764705882352</v>
      </c>
      <c r="H70" s="16">
        <f aca="true" t="shared" si="25" ref="H70:M70">H68/H7</f>
        <v>0.414003849148633</v>
      </c>
      <c r="I70" s="16">
        <f t="shared" si="25"/>
        <v>0.28041336626636004</v>
      </c>
      <c r="J70" s="16">
        <f t="shared" si="25"/>
        <v>0.5572707343807088</v>
      </c>
      <c r="K70" s="16">
        <f t="shared" si="25"/>
        <v>0.5391301548466021</v>
      </c>
      <c r="L70" s="16">
        <f t="shared" si="25"/>
        <v>0.849911712772219</v>
      </c>
      <c r="M70" s="17">
        <f t="shared" si="25"/>
        <v>1.3658536585365855</v>
      </c>
    </row>
    <row r="71" spans="1:13" ht="15" customHeight="1">
      <c r="A71" s="42"/>
      <c r="B71" s="16"/>
      <c r="C71" s="16"/>
      <c r="D71" s="16"/>
      <c r="E71" s="16"/>
      <c r="F71" s="16"/>
      <c r="G71" s="17"/>
      <c r="H71" s="16"/>
      <c r="I71" s="16"/>
      <c r="J71" s="16"/>
      <c r="K71" s="16"/>
      <c r="L71" s="16"/>
      <c r="M71" s="17"/>
    </row>
    <row r="72" spans="1:13" ht="15" customHeight="1">
      <c r="A72" s="71" t="s">
        <v>65</v>
      </c>
      <c r="B72" s="19"/>
      <c r="C72" s="19"/>
      <c r="D72" s="19"/>
      <c r="E72" s="19"/>
      <c r="F72" s="19"/>
      <c r="G72" s="21"/>
      <c r="H72" s="19"/>
      <c r="I72" s="19"/>
      <c r="J72" s="19"/>
      <c r="K72" s="19"/>
      <c r="L72" s="19"/>
      <c r="M72" s="21"/>
    </row>
    <row r="73" spans="1:13" ht="15" customHeight="1">
      <c r="A73" s="42" t="s">
        <v>26</v>
      </c>
      <c r="B73" s="14">
        <v>33517</v>
      </c>
      <c r="C73" s="14">
        <v>12038</v>
      </c>
      <c r="D73" s="14">
        <v>21479</v>
      </c>
      <c r="E73" s="14">
        <v>19099</v>
      </c>
      <c r="F73" s="14">
        <v>2232</v>
      </c>
      <c r="G73" s="15">
        <v>148</v>
      </c>
      <c r="H73" s="19">
        <v>31941</v>
      </c>
      <c r="I73" s="19">
        <f>H73-J73</f>
        <v>13051</v>
      </c>
      <c r="J73" s="19">
        <v>18890</v>
      </c>
      <c r="K73" s="19">
        <v>17685</v>
      </c>
      <c r="L73" s="19">
        <v>1158</v>
      </c>
      <c r="M73" s="21">
        <v>47</v>
      </c>
    </row>
    <row r="74" spans="1:13" ht="15" customHeight="1">
      <c r="A74" s="42" t="s">
        <v>28</v>
      </c>
      <c r="B74" s="16">
        <v>78.87</v>
      </c>
      <c r="C74" s="16">
        <v>68.56</v>
      </c>
      <c r="D74" s="16">
        <v>81.24</v>
      </c>
      <c r="E74" s="16">
        <v>79.75</v>
      </c>
      <c r="F74" s="16">
        <v>88.2</v>
      </c>
      <c r="G74" s="17">
        <v>91.24</v>
      </c>
      <c r="H74" s="16">
        <f aca="true" t="shared" si="26" ref="H74:M74">H73/H7*100</f>
        <v>46.92582308607695</v>
      </c>
      <c r="I74" s="16">
        <f t="shared" si="26"/>
        <v>37.05249410896289</v>
      </c>
      <c r="J74" s="16">
        <f t="shared" si="26"/>
        <v>57.51431007185482</v>
      </c>
      <c r="K74" s="16">
        <f t="shared" si="26"/>
        <v>56.93268518816599</v>
      </c>
      <c r="L74" s="16">
        <f t="shared" si="26"/>
        <v>68.1577398469688</v>
      </c>
      <c r="M74" s="17">
        <f t="shared" si="26"/>
        <v>57.3170731707317</v>
      </c>
    </row>
    <row r="75" spans="1:13" ht="15" customHeight="1">
      <c r="A75" s="42" t="s">
        <v>72</v>
      </c>
      <c r="B75" s="14">
        <v>203032</v>
      </c>
      <c r="C75" s="14">
        <v>57451</v>
      </c>
      <c r="D75" s="14">
        <v>145581</v>
      </c>
      <c r="E75" s="14">
        <v>120887</v>
      </c>
      <c r="F75" s="14">
        <v>22637</v>
      </c>
      <c r="G75" s="15">
        <v>2057</v>
      </c>
      <c r="H75" s="19">
        <v>161578</v>
      </c>
      <c r="I75" s="19">
        <f>H75-J75</f>
        <v>58359</v>
      </c>
      <c r="J75" s="19">
        <v>103219</v>
      </c>
      <c r="K75" s="19">
        <v>93865</v>
      </c>
      <c r="L75" s="19">
        <v>8863</v>
      </c>
      <c r="M75" s="21">
        <v>491</v>
      </c>
    </row>
    <row r="76" spans="1:13" ht="15" customHeight="1">
      <c r="A76" s="42" t="s">
        <v>8</v>
      </c>
      <c r="B76" s="14">
        <f>+B75/$B$75*100</f>
        <v>100</v>
      </c>
      <c r="C76" s="16">
        <f>+C75/$B$75*100</f>
        <v>28.296524685763817</v>
      </c>
      <c r="D76" s="16">
        <f>+D75/$B$75*100</f>
        <v>71.70347531423617</v>
      </c>
      <c r="E76" s="16">
        <f>+E75/D75*100</f>
        <v>83.03762166766268</v>
      </c>
      <c r="F76" s="16">
        <f>+F75/D75*100</f>
        <v>15.549419223662428</v>
      </c>
      <c r="G76" s="17">
        <f>+G75/D75*100</f>
        <v>1.4129591086748958</v>
      </c>
      <c r="H76" s="18">
        <f>+H75/H75*100</f>
        <v>100</v>
      </c>
      <c r="I76" s="16">
        <f>+I75/H75*100</f>
        <v>36.11815965044746</v>
      </c>
      <c r="J76" s="16">
        <f>+J75/H75*100</f>
        <v>63.88184034955254</v>
      </c>
      <c r="K76" s="16">
        <f>+K75/J75*100</f>
        <v>90.93771495557988</v>
      </c>
      <c r="L76" s="16">
        <f>+L75/J75*100</f>
        <v>8.58659742876796</v>
      </c>
      <c r="M76" s="17">
        <f>+M75/J75*100</f>
        <v>0.4756876156521571</v>
      </c>
    </row>
    <row r="77" spans="1:13" ht="15" customHeight="1">
      <c r="A77" s="42" t="s">
        <v>35</v>
      </c>
      <c r="B77" s="16">
        <f aca="true" t="shared" si="27" ref="B77:G77">+B75/B7</f>
        <v>4.0634031141176</v>
      </c>
      <c r="C77" s="16">
        <f t="shared" si="27"/>
        <v>2.4681445203419683</v>
      </c>
      <c r="D77" s="16">
        <f t="shared" si="27"/>
        <v>5.45471917269287</v>
      </c>
      <c r="E77" s="16">
        <f t="shared" si="27"/>
        <v>5.0373781148429035</v>
      </c>
      <c r="F77" s="16">
        <f t="shared" si="27"/>
        <v>8.979373264577548</v>
      </c>
      <c r="G77" s="17">
        <f t="shared" si="27"/>
        <v>12.1</v>
      </c>
      <c r="H77" s="16">
        <f aca="true" t="shared" si="28" ref="H77:M77">H75/H7</f>
        <v>2.3738081596074454</v>
      </c>
      <c r="I77" s="16">
        <f t="shared" si="28"/>
        <v>1.6568435397325612</v>
      </c>
      <c r="J77" s="16">
        <f t="shared" si="28"/>
        <v>3.1427049080501765</v>
      </c>
      <c r="K77" s="16">
        <f t="shared" si="28"/>
        <v>3.0217622251553293</v>
      </c>
      <c r="L77" s="16">
        <f t="shared" si="28"/>
        <v>5.216597998822837</v>
      </c>
      <c r="M77" s="17">
        <f t="shared" si="28"/>
        <v>5.987804878048781</v>
      </c>
    </row>
    <row r="78" spans="1:13" ht="15" customHeight="1">
      <c r="A78" s="42"/>
      <c r="B78" s="16"/>
      <c r="C78" s="16"/>
      <c r="D78" s="16"/>
      <c r="E78" s="16"/>
      <c r="F78" s="16"/>
      <c r="G78" s="17"/>
      <c r="H78" s="16"/>
      <c r="I78" s="16"/>
      <c r="J78" s="16"/>
      <c r="K78" s="16"/>
      <c r="L78" s="16"/>
      <c r="M78" s="17"/>
    </row>
    <row r="79" spans="1:13" ht="15" customHeight="1">
      <c r="A79" s="71" t="s">
        <v>66</v>
      </c>
      <c r="B79" s="14"/>
      <c r="C79" s="14"/>
      <c r="D79" s="14"/>
      <c r="E79" s="14"/>
      <c r="F79" s="14"/>
      <c r="G79" s="15"/>
      <c r="H79" s="19"/>
      <c r="I79" s="19"/>
      <c r="J79" s="19"/>
      <c r="K79" s="19"/>
      <c r="L79" s="19"/>
      <c r="M79" s="21"/>
    </row>
    <row r="80" spans="1:13" ht="15" customHeight="1">
      <c r="A80" s="42" t="s">
        <v>26</v>
      </c>
      <c r="B80" s="14">
        <v>14066</v>
      </c>
      <c r="C80" s="14">
        <v>3821</v>
      </c>
      <c r="D80" s="14">
        <v>10245</v>
      </c>
      <c r="E80" s="14">
        <v>8768</v>
      </c>
      <c r="F80" s="14">
        <v>1366</v>
      </c>
      <c r="G80" s="15">
        <v>111</v>
      </c>
      <c r="H80" s="19">
        <v>14628</v>
      </c>
      <c r="I80" s="19">
        <f>H80-J80</f>
        <v>4858</v>
      </c>
      <c r="J80" s="19">
        <v>9770</v>
      </c>
      <c r="K80" s="19">
        <v>8977</v>
      </c>
      <c r="L80" s="19">
        <v>757</v>
      </c>
      <c r="M80" s="21">
        <v>36</v>
      </c>
    </row>
    <row r="81" spans="1:13" ht="15" customHeight="1">
      <c r="A81" s="42" t="s">
        <v>28</v>
      </c>
      <c r="B81" s="16">
        <f aca="true" t="shared" si="29" ref="B81:G81">+B80/B7*100</f>
        <v>28.151142777088424</v>
      </c>
      <c r="C81" s="16">
        <f t="shared" si="29"/>
        <v>16.41534562014005</v>
      </c>
      <c r="D81" s="16">
        <f t="shared" si="29"/>
        <v>38.386601221477015</v>
      </c>
      <c r="E81" s="16">
        <f t="shared" si="29"/>
        <v>36.53637803150262</v>
      </c>
      <c r="F81" s="16">
        <f t="shared" si="29"/>
        <v>54.18484728282428</v>
      </c>
      <c r="G81" s="17">
        <f t="shared" si="29"/>
        <v>65.29411764705883</v>
      </c>
      <c r="H81" s="16">
        <f aca="true" t="shared" si="30" ref="H81:M81">H80/H7*100</f>
        <v>21.49059015381903</v>
      </c>
      <c r="I81" s="16">
        <f t="shared" si="30"/>
        <v>13.792124464128552</v>
      </c>
      <c r="J81" s="16">
        <f t="shared" si="30"/>
        <v>29.746681281208136</v>
      </c>
      <c r="K81" s="16">
        <f t="shared" si="30"/>
        <v>28.89933361233622</v>
      </c>
      <c r="L81" s="16">
        <f t="shared" si="30"/>
        <v>44.555620953502064</v>
      </c>
      <c r="M81" s="17">
        <f t="shared" si="30"/>
        <v>43.90243902439025</v>
      </c>
    </row>
    <row r="82" spans="1:13" ht="15" customHeight="1">
      <c r="A82" s="42" t="s">
        <v>29</v>
      </c>
      <c r="B82" s="14">
        <v>53663</v>
      </c>
      <c r="C82" s="14">
        <v>13233</v>
      </c>
      <c r="D82" s="14">
        <v>40430</v>
      </c>
      <c r="E82" s="14">
        <v>32675</v>
      </c>
      <c r="F82" s="14">
        <v>6920</v>
      </c>
      <c r="G82" s="15">
        <v>835</v>
      </c>
      <c r="H82" s="19">
        <v>66353</v>
      </c>
      <c r="I82" s="19">
        <f>H82-J82</f>
        <v>20342</v>
      </c>
      <c r="J82" s="19">
        <v>46011</v>
      </c>
      <c r="K82" s="19">
        <v>40726</v>
      </c>
      <c r="L82" s="19">
        <v>4936</v>
      </c>
      <c r="M82" s="21">
        <v>349</v>
      </c>
    </row>
    <row r="83" spans="1:13" ht="15" customHeight="1">
      <c r="A83" s="42" t="s">
        <v>8</v>
      </c>
      <c r="B83" s="14">
        <f>+B82/$B$82*100</f>
        <v>100</v>
      </c>
      <c r="C83" s="16">
        <f>+C82/$B$82*100</f>
        <v>24.659448782214934</v>
      </c>
      <c r="D83" s="16">
        <f>+D82/$B$82*100</f>
        <v>75.34055121778506</v>
      </c>
      <c r="E83" s="16">
        <f>+E82/D82*100</f>
        <v>80.81869898590156</v>
      </c>
      <c r="F83" s="16">
        <f>+F82/D82*100</f>
        <v>17.116002968093</v>
      </c>
      <c r="G83" s="17">
        <f>+G82/D82*100</f>
        <v>2.0652980460054415</v>
      </c>
      <c r="H83" s="18">
        <f>+H82/H82*100</f>
        <v>100</v>
      </c>
      <c r="I83" s="16">
        <f>+I82/H82*100</f>
        <v>30.657242325139784</v>
      </c>
      <c r="J83" s="16">
        <f>+J82/H82*100</f>
        <v>69.34275767486022</v>
      </c>
      <c r="K83" s="16">
        <f>+K82/J82*100</f>
        <v>88.51361630914346</v>
      </c>
      <c r="L83" s="16">
        <f>+L82/J82*100</f>
        <v>10.727869422529396</v>
      </c>
      <c r="M83" s="17">
        <f>+M82/J82*100</f>
        <v>0.7585142683271391</v>
      </c>
    </row>
    <row r="84" spans="1:13" ht="15" customHeight="1">
      <c r="A84" s="51" t="s">
        <v>36</v>
      </c>
      <c r="B84" s="44">
        <f aca="true" t="shared" si="31" ref="B84:G84">+B82/B7</f>
        <v>1.073990313413121</v>
      </c>
      <c r="C84" s="44">
        <f t="shared" si="31"/>
        <v>0.5685010955019977</v>
      </c>
      <c r="D84" s="44">
        <f t="shared" si="31"/>
        <v>1.5148563078421822</v>
      </c>
      <c r="E84" s="44">
        <f t="shared" si="31"/>
        <v>1.361571797649804</v>
      </c>
      <c r="F84" s="44">
        <f t="shared" si="31"/>
        <v>2.7449424831416103</v>
      </c>
      <c r="G84" s="45">
        <f t="shared" si="31"/>
        <v>4.911764705882353</v>
      </c>
      <c r="H84" s="53">
        <f aca="true" t="shared" si="32" ref="H84:M84">H82/H7</f>
        <v>0.9748189284087737</v>
      </c>
      <c r="I84" s="53">
        <f t="shared" si="32"/>
        <v>0.5775203702126451</v>
      </c>
      <c r="J84" s="53">
        <f t="shared" si="32"/>
        <v>1.4008951406649617</v>
      </c>
      <c r="K84" s="53">
        <f t="shared" si="32"/>
        <v>1.311077487686315</v>
      </c>
      <c r="L84" s="53">
        <f t="shared" si="32"/>
        <v>2.9052383755150086</v>
      </c>
      <c r="M84" s="54">
        <f t="shared" si="32"/>
        <v>4.2560975609756095</v>
      </c>
    </row>
    <row r="85" spans="1:13" ht="15" customHeight="1">
      <c r="A85" s="11" t="s">
        <v>52</v>
      </c>
      <c r="B85" s="14"/>
      <c r="C85" s="16"/>
      <c r="D85" s="16"/>
      <c r="E85" s="16"/>
      <c r="F85" s="16"/>
      <c r="G85" s="16"/>
      <c r="H85" s="18"/>
      <c r="I85" s="16"/>
      <c r="J85" s="16"/>
      <c r="K85" s="16"/>
      <c r="L85" s="16"/>
      <c r="M85" s="16"/>
    </row>
    <row r="87" spans="1:13" ht="12.75" customHeight="1">
      <c r="A87" s="3"/>
      <c r="B87" s="19"/>
      <c r="C87" s="19"/>
      <c r="D87" s="19"/>
      <c r="E87" s="19"/>
      <c r="F87" s="19"/>
      <c r="G87" s="19"/>
      <c r="H87" s="19"/>
      <c r="I87" s="66"/>
      <c r="J87" s="66"/>
      <c r="K87" s="66"/>
      <c r="L87" s="66"/>
      <c r="M87" s="66"/>
    </row>
    <row r="88" spans="1:13" ht="15" customHeight="1">
      <c r="A88" s="19"/>
      <c r="B88" s="19"/>
      <c r="C88" s="19"/>
      <c r="D88" s="19"/>
      <c r="E88" s="19"/>
      <c r="F88" s="19"/>
      <c r="G88" s="19"/>
      <c r="H88" s="19"/>
      <c r="I88" s="66"/>
      <c r="J88" s="66"/>
      <c r="K88" s="66"/>
      <c r="L88" s="66"/>
      <c r="M88" s="66"/>
    </row>
  </sheetData>
  <sheetProtection/>
  <mergeCells count="11"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  <mergeCell ref="B35:E35"/>
  </mergeCells>
  <printOptions/>
  <pageMargins left="1" right="0.75" top="1" bottom="1" header="0.75" footer="0.75"/>
  <pageSetup firstPageNumber="23" useFirstPageNumber="1" horizontalDpi="600" verticalDpi="600" orientation="portrait" scale="95" r:id="rId1"/>
  <headerFooter alignWithMargins="0">
    <oddFooter>&amp;L&amp;"Arial Narrow,Regular"&amp;8Zila Series : Narayangan-&amp;C&amp;"Arial Narrow,Regular"&amp;P</oddFooter>
  </headerFooter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zoomScaleSheetLayoutView="100" zoomScalePageLayoutView="0" workbookViewId="0" topLeftCell="A1">
      <selection activeCell="B20" sqref="B20"/>
    </sheetView>
  </sheetViews>
  <sheetFormatPr defaultColWidth="9.140625" defaultRowHeight="15" customHeight="1"/>
  <cols>
    <col min="1" max="1" width="21.00390625" style="2" customWidth="1"/>
    <col min="2" max="2" width="6.7109375" style="2" customWidth="1"/>
    <col min="3" max="3" width="6.28125" style="2" customWidth="1"/>
    <col min="4" max="4" width="5.57421875" style="2" customWidth="1"/>
    <col min="5" max="5" width="5.7109375" style="2" customWidth="1"/>
    <col min="6" max="6" width="5.421875" style="2" customWidth="1"/>
    <col min="7" max="7" width="5.57421875" style="2" customWidth="1"/>
    <col min="8" max="8" width="6.28125" style="2" customWidth="1"/>
    <col min="9" max="9" width="6.57421875" style="3" customWidth="1"/>
    <col min="10" max="10" width="5.421875" style="3" customWidth="1"/>
    <col min="11" max="11" width="6.00390625" style="3" customWidth="1"/>
    <col min="12" max="12" width="5.28125" style="3" customWidth="1"/>
    <col min="13" max="13" width="5.57421875" style="3" customWidth="1"/>
    <col min="14" max="14" width="9.140625" style="3" customWidth="1"/>
    <col min="15" max="15" width="8.7109375" style="3" customWidth="1"/>
    <col min="16" max="16384" width="9.140625" style="3" customWidth="1"/>
  </cols>
  <sheetData>
    <row r="1" spans="1:13" ht="15" customHeight="1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0.5" customHeight="1">
      <c r="A2" s="1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" customHeight="1">
      <c r="A3" s="6" t="s">
        <v>59</v>
      </c>
      <c r="B3" s="5"/>
      <c r="C3" s="5"/>
      <c r="D3" s="5"/>
      <c r="E3" s="7" t="s">
        <v>48</v>
      </c>
      <c r="F3" s="36"/>
      <c r="G3" s="36"/>
      <c r="H3" s="68"/>
      <c r="I3" s="68"/>
      <c r="J3" s="66"/>
      <c r="K3" s="67" t="s">
        <v>0</v>
      </c>
      <c r="L3" s="66"/>
      <c r="M3" s="66"/>
    </row>
    <row r="4" spans="1:24" ht="15" customHeight="1">
      <c r="A4" s="91" t="s">
        <v>1</v>
      </c>
      <c r="B4" s="95">
        <v>1996</v>
      </c>
      <c r="C4" s="95"/>
      <c r="D4" s="95"/>
      <c r="E4" s="95"/>
      <c r="F4" s="95"/>
      <c r="G4" s="95"/>
      <c r="H4" s="95">
        <v>2008</v>
      </c>
      <c r="I4" s="95"/>
      <c r="J4" s="95"/>
      <c r="K4" s="95"/>
      <c r="L4" s="95"/>
      <c r="M4" s="95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15" customHeight="1">
      <c r="A5" s="91"/>
      <c r="B5" s="100" t="s">
        <v>2</v>
      </c>
      <c r="C5" s="100" t="s">
        <v>41</v>
      </c>
      <c r="D5" s="91" t="s">
        <v>3</v>
      </c>
      <c r="E5" s="91"/>
      <c r="F5" s="91"/>
      <c r="G5" s="91"/>
      <c r="H5" s="96" t="s">
        <v>2</v>
      </c>
      <c r="I5" s="96" t="s">
        <v>32</v>
      </c>
      <c r="J5" s="91" t="s">
        <v>3</v>
      </c>
      <c r="K5" s="91"/>
      <c r="L5" s="91"/>
      <c r="M5" s="91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5" customHeight="1">
      <c r="A6" s="91"/>
      <c r="B6" s="100"/>
      <c r="C6" s="100"/>
      <c r="D6" s="8" t="s">
        <v>50</v>
      </c>
      <c r="E6" s="8" t="s">
        <v>4</v>
      </c>
      <c r="F6" s="8" t="s">
        <v>5</v>
      </c>
      <c r="G6" s="8" t="s">
        <v>6</v>
      </c>
      <c r="H6" s="96"/>
      <c r="I6" s="96"/>
      <c r="J6" s="8" t="s">
        <v>50</v>
      </c>
      <c r="K6" s="8" t="s">
        <v>4</v>
      </c>
      <c r="L6" s="8" t="s">
        <v>5</v>
      </c>
      <c r="M6" s="8" t="s">
        <v>6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ht="15" customHeight="1">
      <c r="A7" s="80" t="s">
        <v>7</v>
      </c>
      <c r="B7" s="38">
        <v>44969</v>
      </c>
      <c r="C7" s="39">
        <v>19837</v>
      </c>
      <c r="D7" s="39">
        <v>25132</v>
      </c>
      <c r="E7" s="39">
        <v>23120</v>
      </c>
      <c r="F7" s="39">
        <v>1881</v>
      </c>
      <c r="G7" s="40">
        <v>131</v>
      </c>
      <c r="H7" s="41">
        <v>69011</v>
      </c>
      <c r="I7" s="19">
        <f>H7-J7</f>
        <v>39157</v>
      </c>
      <c r="J7" s="41">
        <v>29854</v>
      </c>
      <c r="K7" s="41">
        <v>28748</v>
      </c>
      <c r="L7" s="41">
        <v>1047</v>
      </c>
      <c r="M7" s="47">
        <v>59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15" customHeight="1">
      <c r="A8" s="42" t="s">
        <v>8</v>
      </c>
      <c r="B8" s="13">
        <f>+B7/$B$7*100</f>
        <v>100</v>
      </c>
      <c r="C8" s="16">
        <f>+C7/$B$7*100</f>
        <v>44.11261090973782</v>
      </c>
      <c r="D8" s="16">
        <f>+D7/$B$7*100</f>
        <v>55.88738909026218</v>
      </c>
      <c r="E8" s="16">
        <f>+E7/D7*100</f>
        <v>91.99427025306383</v>
      </c>
      <c r="F8" s="16">
        <f>+F7/D7*100</f>
        <v>7.484481935381187</v>
      </c>
      <c r="G8" s="17">
        <f>+G7/D7*100</f>
        <v>0.5212478115549897</v>
      </c>
      <c r="H8" s="18">
        <f>+H7/H7*100</f>
        <v>100</v>
      </c>
      <c r="I8" s="16">
        <f>+I7/H7*100</f>
        <v>56.74022981843474</v>
      </c>
      <c r="J8" s="16">
        <f>+J7/H7*100</f>
        <v>43.25977018156526</v>
      </c>
      <c r="K8" s="16">
        <f>+K7/J7*100</f>
        <v>96.29530381188451</v>
      </c>
      <c r="L8" s="16">
        <f>+L7/J7*100</f>
        <v>3.507067729617472</v>
      </c>
      <c r="M8" s="17">
        <f>+M7/J7*100</f>
        <v>0.1976284584980237</v>
      </c>
      <c r="P8" s="69"/>
      <c r="Q8" s="69"/>
      <c r="R8" s="69"/>
      <c r="S8" s="69"/>
      <c r="T8" s="69"/>
      <c r="U8" s="69"/>
      <c r="V8" s="69"/>
      <c r="W8" s="69"/>
      <c r="X8" s="69"/>
    </row>
    <row r="9" spans="1:24" ht="15" customHeight="1">
      <c r="A9" s="42"/>
      <c r="B9" s="13"/>
      <c r="C9" s="16"/>
      <c r="D9" s="16"/>
      <c r="E9" s="16"/>
      <c r="F9" s="16"/>
      <c r="G9" s="17"/>
      <c r="H9" s="18"/>
      <c r="I9" s="16"/>
      <c r="J9" s="16"/>
      <c r="K9" s="16"/>
      <c r="L9" s="16"/>
      <c r="M9" s="17"/>
      <c r="P9" s="69"/>
      <c r="Q9" s="69"/>
      <c r="R9" s="69"/>
      <c r="S9" s="69"/>
      <c r="T9" s="69"/>
      <c r="U9" s="69"/>
      <c r="V9" s="69"/>
      <c r="W9" s="69"/>
      <c r="X9" s="69"/>
    </row>
    <row r="10" spans="1:24" ht="15" customHeight="1">
      <c r="A10" s="70" t="s">
        <v>60</v>
      </c>
      <c r="B10" s="20"/>
      <c r="C10" s="19"/>
      <c r="D10" s="19"/>
      <c r="E10" s="19"/>
      <c r="F10" s="19"/>
      <c r="G10" s="21"/>
      <c r="H10" s="19"/>
      <c r="I10" s="19"/>
      <c r="J10" s="19"/>
      <c r="K10" s="19"/>
      <c r="L10" s="19"/>
      <c r="M10" s="21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5" customHeight="1">
      <c r="A11" s="65" t="s">
        <v>9</v>
      </c>
      <c r="B11" s="13">
        <v>34444</v>
      </c>
      <c r="C11" s="14">
        <v>31194</v>
      </c>
      <c r="D11" s="14">
        <v>3250</v>
      </c>
      <c r="E11" s="14">
        <v>2703</v>
      </c>
      <c r="F11" s="14">
        <v>494</v>
      </c>
      <c r="G11" s="15">
        <v>53</v>
      </c>
      <c r="H11" s="19">
        <v>50346</v>
      </c>
      <c r="I11" s="19">
        <f>H11-J11</f>
        <v>31414</v>
      </c>
      <c r="J11" s="19">
        <v>18932</v>
      </c>
      <c r="K11" s="19">
        <v>18228</v>
      </c>
      <c r="L11" s="19">
        <v>670</v>
      </c>
      <c r="M11" s="21">
        <v>34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5" customHeight="1">
      <c r="A12" s="42" t="s">
        <v>8</v>
      </c>
      <c r="B12" s="13">
        <f>+B11/$B$11*100</f>
        <v>100</v>
      </c>
      <c r="C12" s="16">
        <f>+C11/$B$11*100</f>
        <v>90.5643943792823</v>
      </c>
      <c r="D12" s="16">
        <f>+D11/$B$11*100</f>
        <v>9.435605620717686</v>
      </c>
      <c r="E12" s="16">
        <f>+E11/D11*100</f>
        <v>83.16923076923078</v>
      </c>
      <c r="F12" s="16">
        <f>+F11/D11*100</f>
        <v>15.2</v>
      </c>
      <c r="G12" s="17">
        <f>+G11/D11*100</f>
        <v>1.6307692307692307</v>
      </c>
      <c r="H12" s="18">
        <f>+H11/H11*100</f>
        <v>100</v>
      </c>
      <c r="I12" s="16">
        <f>+I11/H11*100</f>
        <v>62.39621817026178</v>
      </c>
      <c r="J12" s="16">
        <f>+J11/H11*100</f>
        <v>37.60378182973822</v>
      </c>
      <c r="K12" s="16">
        <f>+K11/J11*100</f>
        <v>96.28142826959645</v>
      </c>
      <c r="L12" s="16">
        <f>+L11/J11*100</f>
        <v>3.5389816184238323</v>
      </c>
      <c r="M12" s="17">
        <f>+M11/J11*100</f>
        <v>0.1795901119797169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15" customHeight="1">
      <c r="A13" s="42" t="s">
        <v>10</v>
      </c>
      <c r="B13" s="22">
        <f aca="true" t="shared" si="0" ref="B13:G13">+B11/B7*100</f>
        <v>76.59498765816451</v>
      </c>
      <c r="C13" s="16">
        <f t="shared" si="0"/>
        <v>157.25160054443717</v>
      </c>
      <c r="D13" s="16">
        <f t="shared" si="0"/>
        <v>12.931720515677226</v>
      </c>
      <c r="E13" s="16">
        <f t="shared" si="0"/>
        <v>11.691176470588236</v>
      </c>
      <c r="F13" s="16">
        <f t="shared" si="0"/>
        <v>26.262626262626267</v>
      </c>
      <c r="G13" s="17">
        <f t="shared" si="0"/>
        <v>40.458015267175576</v>
      </c>
      <c r="H13" s="16">
        <f>+H11/$H$7*100</f>
        <v>72.95358710930142</v>
      </c>
      <c r="I13" s="16">
        <f>+I11/$I$7*100</f>
        <v>80.22575784661747</v>
      </c>
      <c r="J13" s="16">
        <f>+J11/$J$7*100</f>
        <v>63.41528773363704</v>
      </c>
      <c r="K13" s="16">
        <f>+K11/$K$7*100</f>
        <v>63.406149993042995</v>
      </c>
      <c r="L13" s="16">
        <f>+L11/$L$7*100</f>
        <v>63.992359121298946</v>
      </c>
      <c r="M13" s="17">
        <f>+M11/$M$7*100</f>
        <v>57.6271186440678</v>
      </c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15" customHeight="1">
      <c r="A14" s="65"/>
      <c r="B14" s="23"/>
      <c r="C14" s="24"/>
      <c r="D14" s="24"/>
      <c r="E14" s="24"/>
      <c r="F14" s="24"/>
      <c r="G14" s="25"/>
      <c r="H14" s="19"/>
      <c r="I14" s="19"/>
      <c r="J14" s="19"/>
      <c r="K14" s="19"/>
      <c r="L14" s="19"/>
      <c r="M14" s="21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 ht="15" customHeight="1">
      <c r="A15" s="65" t="s">
        <v>11</v>
      </c>
      <c r="B15" s="13">
        <v>7180</v>
      </c>
      <c r="C15" s="14">
        <v>815</v>
      </c>
      <c r="D15" s="14">
        <v>6365</v>
      </c>
      <c r="E15" s="14">
        <v>614</v>
      </c>
      <c r="F15" s="14">
        <v>33</v>
      </c>
      <c r="G15" s="15">
        <v>219</v>
      </c>
      <c r="H15" s="19">
        <v>11288</v>
      </c>
      <c r="I15" s="19">
        <f>H15-J15</f>
        <v>742</v>
      </c>
      <c r="J15" s="19">
        <v>10546</v>
      </c>
      <c r="K15" s="19">
        <v>10149</v>
      </c>
      <c r="L15" s="19">
        <v>372</v>
      </c>
      <c r="M15" s="21">
        <v>25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 ht="15" customHeight="1">
      <c r="A16" s="42" t="s">
        <v>12</v>
      </c>
      <c r="B16" s="13">
        <v>100</v>
      </c>
      <c r="C16" s="14">
        <v>6.84</v>
      </c>
      <c r="D16" s="14">
        <v>93.16</v>
      </c>
      <c r="E16" s="16">
        <f>+E15/D15*100</f>
        <v>9.64650432050275</v>
      </c>
      <c r="F16" s="16">
        <f>+F15/D15*100</f>
        <v>0.5184603299293008</v>
      </c>
      <c r="G16" s="17">
        <f>+G15/D15*100</f>
        <v>3.440691280439906</v>
      </c>
      <c r="H16" s="18">
        <f>+H15/H15*100</f>
        <v>100</v>
      </c>
      <c r="I16" s="16">
        <f>+I15/H15*100</f>
        <v>6.573352232459249</v>
      </c>
      <c r="J16" s="16">
        <f>+J15/H15*100</f>
        <v>93.42664776754074</v>
      </c>
      <c r="K16" s="16">
        <f>+K15/J15*100</f>
        <v>96.23553954105823</v>
      </c>
      <c r="L16" s="16">
        <f>+L15/J15*100</f>
        <v>3.5274037549781907</v>
      </c>
      <c r="M16" s="17">
        <f>+M15/J15*100</f>
        <v>0.2370567039635881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ht="15" customHeight="1">
      <c r="A17" s="42" t="s">
        <v>10</v>
      </c>
      <c r="B17" s="22">
        <f aca="true" t="shared" si="1" ref="B17:G17">+B15/B7*100</f>
        <v>15.966554737708199</v>
      </c>
      <c r="C17" s="16">
        <f t="shared" si="1"/>
        <v>4.108484145788173</v>
      </c>
      <c r="D17" s="16">
        <f t="shared" si="1"/>
        <v>25.326277256087852</v>
      </c>
      <c r="E17" s="16">
        <f t="shared" si="1"/>
        <v>2.6557093425605536</v>
      </c>
      <c r="F17" s="16">
        <f t="shared" si="1"/>
        <v>1.7543859649122806</v>
      </c>
      <c r="G17" s="17">
        <f t="shared" si="1"/>
        <v>167.17557251908397</v>
      </c>
      <c r="H17" s="16">
        <f>+H15/$H$7*100</f>
        <v>16.3568126820362</v>
      </c>
      <c r="I17" s="16">
        <f>+I15/$I$7*100</f>
        <v>1.894935771381873</v>
      </c>
      <c r="J17" s="16">
        <f>+J15/$J$7*100</f>
        <v>35.325249547799295</v>
      </c>
      <c r="K17" s="16">
        <f>+K15/$K$7*100</f>
        <v>35.303325448726866</v>
      </c>
      <c r="L17" s="16">
        <f>+L15/$L$7*100</f>
        <v>35.53008595988539</v>
      </c>
      <c r="M17" s="17">
        <f>+M15/$M$7*100</f>
        <v>42.3728813559322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ht="15" customHeight="1">
      <c r="A18" s="65"/>
      <c r="B18" s="20"/>
      <c r="C18" s="24"/>
      <c r="D18" s="24"/>
      <c r="E18" s="24"/>
      <c r="F18" s="24"/>
      <c r="G18" s="25"/>
      <c r="H18" s="19"/>
      <c r="I18" s="19"/>
      <c r="J18" s="19"/>
      <c r="K18" s="19"/>
      <c r="L18" s="19"/>
      <c r="M18" s="21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5" customHeight="1">
      <c r="A19" s="65" t="s">
        <v>13</v>
      </c>
      <c r="B19" s="13">
        <v>3345</v>
      </c>
      <c r="C19" s="14">
        <v>2854</v>
      </c>
      <c r="D19" s="14">
        <v>491</v>
      </c>
      <c r="E19" s="14">
        <v>483</v>
      </c>
      <c r="F19" s="14">
        <v>8</v>
      </c>
      <c r="G19" s="15"/>
      <c r="H19" s="19">
        <v>7377</v>
      </c>
      <c r="I19" s="19">
        <f>H19-J19</f>
        <v>7001</v>
      </c>
      <c r="J19" s="19">
        <v>376</v>
      </c>
      <c r="K19" s="19">
        <v>371</v>
      </c>
      <c r="L19" s="19">
        <v>5</v>
      </c>
      <c r="M19" s="21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15" customHeight="1">
      <c r="A20" s="42" t="s">
        <v>8</v>
      </c>
      <c r="B20" s="13">
        <f>+B19/$B$19*100</f>
        <v>100</v>
      </c>
      <c r="C20" s="16">
        <f>+C19/$B$19*100</f>
        <v>85.32137518684604</v>
      </c>
      <c r="D20" s="16">
        <f>+D19/$B$19*100</f>
        <v>14.678624813153963</v>
      </c>
      <c r="E20" s="16">
        <f>+E19/D19*100</f>
        <v>98.37067209775967</v>
      </c>
      <c r="F20" s="16">
        <f>+F19/D19*100</f>
        <v>1.6293279022403258</v>
      </c>
      <c r="G20" s="17">
        <f>+G19/D19*100</f>
        <v>0</v>
      </c>
      <c r="H20" s="18">
        <f>+H19/H19*100</f>
        <v>100</v>
      </c>
      <c r="I20" s="16">
        <f>+I19/H19*100</f>
        <v>94.90307713162532</v>
      </c>
      <c r="J20" s="16">
        <f>+J19/H19*100</f>
        <v>5.096922868374678</v>
      </c>
      <c r="K20" s="16">
        <f>+K19/J19*100</f>
        <v>98.67021276595744</v>
      </c>
      <c r="L20" s="16">
        <f>+L19/J19*100</f>
        <v>1.3297872340425532</v>
      </c>
      <c r="M20" s="17">
        <f>+M19/J19*100</f>
        <v>0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5" customHeight="1">
      <c r="A21" s="42" t="s">
        <v>10</v>
      </c>
      <c r="B21" s="22">
        <f aca="true" t="shared" si="2" ref="B21:G21">+B19/B7*100</f>
        <v>7.438457604127288</v>
      </c>
      <c r="C21" s="16">
        <f t="shared" si="2"/>
        <v>14.387256137520795</v>
      </c>
      <c r="D21" s="16">
        <f t="shared" si="2"/>
        <v>1.953684545599236</v>
      </c>
      <c r="E21" s="16">
        <f t="shared" si="2"/>
        <v>2.0891003460207616</v>
      </c>
      <c r="F21" s="16">
        <f t="shared" si="2"/>
        <v>0.42530568846358324</v>
      </c>
      <c r="G21" s="17">
        <f t="shared" si="2"/>
        <v>0</v>
      </c>
      <c r="H21" s="16">
        <f>+H19/$H$7*100</f>
        <v>10.689600208662387</v>
      </c>
      <c r="I21" s="16">
        <f>+I19/$I$7*100</f>
        <v>17.879306382000664</v>
      </c>
      <c r="J21" s="16">
        <f>+J19/$J$7*100</f>
        <v>1.2594627185636764</v>
      </c>
      <c r="K21" s="16">
        <f>+K19/$K$7*100</f>
        <v>1.290524558230138</v>
      </c>
      <c r="L21" s="16">
        <f>+L19/$L$7*100</f>
        <v>0.4775549188156638</v>
      </c>
      <c r="M21" s="17">
        <f>+M19/$M$7*100</f>
        <v>0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15" customHeight="1">
      <c r="A22" s="65"/>
      <c r="B22" s="13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21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ht="15" customHeight="1">
      <c r="A23" s="70" t="s">
        <v>14</v>
      </c>
      <c r="B23" s="13">
        <v>8112</v>
      </c>
      <c r="C23" s="14">
        <v>3816</v>
      </c>
      <c r="D23" s="14">
        <v>4296</v>
      </c>
      <c r="E23" s="14">
        <v>4081</v>
      </c>
      <c r="F23" s="14">
        <v>201</v>
      </c>
      <c r="G23" s="15">
        <v>14</v>
      </c>
      <c r="H23" s="19">
        <v>9613</v>
      </c>
      <c r="I23" s="19">
        <f>H23-J23</f>
        <v>4535</v>
      </c>
      <c r="J23" s="19">
        <v>5078</v>
      </c>
      <c r="K23" s="19">
        <v>4898</v>
      </c>
      <c r="L23" s="19">
        <v>175</v>
      </c>
      <c r="M23" s="21">
        <v>5</v>
      </c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ht="15" customHeight="1">
      <c r="A24" s="42" t="s">
        <v>12</v>
      </c>
      <c r="B24" s="13">
        <f>+B23/$B$23*100</f>
        <v>100</v>
      </c>
      <c r="C24" s="16">
        <f>+C23/$B$23*100</f>
        <v>47.0414201183432</v>
      </c>
      <c r="D24" s="16">
        <f>+D23/$B$23*100</f>
        <v>52.95857988165681</v>
      </c>
      <c r="E24" s="16">
        <f>+E23/D23*100</f>
        <v>94.99534450651768</v>
      </c>
      <c r="F24" s="16">
        <f>+F23/D23*100</f>
        <v>4.67877094972067</v>
      </c>
      <c r="G24" s="17">
        <f>+G23/D23*100</f>
        <v>0.3258845437616387</v>
      </c>
      <c r="H24" s="18">
        <f>+H23/H23*100</f>
        <v>100</v>
      </c>
      <c r="I24" s="16">
        <f>+I23/H23*100</f>
        <v>47.17569957349423</v>
      </c>
      <c r="J24" s="16">
        <f>+J23/H23*100</f>
        <v>52.82430042650578</v>
      </c>
      <c r="K24" s="16">
        <f>+K23/J23*100</f>
        <v>96.45529736116582</v>
      </c>
      <c r="L24" s="16">
        <f>+L23/J23*100</f>
        <v>3.4462386766443482</v>
      </c>
      <c r="M24" s="17">
        <f>+M23/J23*100</f>
        <v>0.09846396218983852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15" customHeight="1">
      <c r="A25" s="42" t="s">
        <v>10</v>
      </c>
      <c r="B25" s="22">
        <f aca="true" t="shared" si="3" ref="B25:G25">+B23/B7*100</f>
        <v>18.039093597811824</v>
      </c>
      <c r="C25" s="16">
        <f t="shared" si="3"/>
        <v>19.236779755003276</v>
      </c>
      <c r="D25" s="16">
        <f t="shared" si="3"/>
        <v>17.093745026261338</v>
      </c>
      <c r="E25" s="16">
        <f t="shared" si="3"/>
        <v>17.65138408304498</v>
      </c>
      <c r="F25" s="16">
        <f t="shared" si="3"/>
        <v>10.685805422647528</v>
      </c>
      <c r="G25" s="17">
        <f t="shared" si="3"/>
        <v>10.687022900763358</v>
      </c>
      <c r="H25" s="16">
        <f>+H23/$H$7*100</f>
        <v>13.929663386996276</v>
      </c>
      <c r="I25" s="16">
        <f>+I23/$I$7*100</f>
        <v>11.581581837219398</v>
      </c>
      <c r="J25" s="16">
        <f>+J23/$J$7*100</f>
        <v>17.00944597038923</v>
      </c>
      <c r="K25" s="16">
        <f>+K23/$K$7*100</f>
        <v>17.037706970919718</v>
      </c>
      <c r="L25" s="16">
        <f>+L23/$L$7*100</f>
        <v>16.714422158548235</v>
      </c>
      <c r="M25" s="17">
        <f>+M23/$M$7*100</f>
        <v>8.47457627118644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ht="15" customHeight="1">
      <c r="A26" s="65"/>
      <c r="B26" s="13" t="s">
        <v>31</v>
      </c>
      <c r="C26" s="14" t="s">
        <v>30</v>
      </c>
      <c r="D26" s="14" t="s">
        <v>30</v>
      </c>
      <c r="E26" s="14" t="s">
        <v>30</v>
      </c>
      <c r="F26" s="14" t="s">
        <v>30</v>
      </c>
      <c r="G26" s="15" t="s">
        <v>30</v>
      </c>
      <c r="H26" s="19"/>
      <c r="I26" s="19"/>
      <c r="J26" s="19"/>
      <c r="K26" s="19"/>
      <c r="L26" s="19"/>
      <c r="M26" s="21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ht="15" customHeight="1">
      <c r="A27" s="70" t="s">
        <v>15</v>
      </c>
      <c r="B27" s="13">
        <v>27885</v>
      </c>
      <c r="C27" s="14">
        <v>2990</v>
      </c>
      <c r="D27" s="14">
        <v>24895</v>
      </c>
      <c r="E27" s="14">
        <v>16816</v>
      </c>
      <c r="F27" s="14">
        <v>6623</v>
      </c>
      <c r="G27" s="15">
        <v>1456</v>
      </c>
      <c r="H27" s="19">
        <v>26166</v>
      </c>
      <c r="I27" s="19">
        <f>H27-J27</f>
        <v>5375</v>
      </c>
      <c r="J27" s="19">
        <v>20791</v>
      </c>
      <c r="K27" s="19">
        <v>16850</v>
      </c>
      <c r="L27" s="19">
        <v>340</v>
      </c>
      <c r="M27" s="21">
        <v>540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5" customHeight="1">
      <c r="A28" s="42" t="s">
        <v>12</v>
      </c>
      <c r="B28" s="13">
        <f>+B27/$B$27*100</f>
        <v>100</v>
      </c>
      <c r="C28" s="16">
        <f>+C27/$B$27*100</f>
        <v>10.722610722610723</v>
      </c>
      <c r="D28" s="16">
        <f>+D27/$B$27*100</f>
        <v>89.27738927738928</v>
      </c>
      <c r="E28" s="16">
        <f>+E27/D27*100</f>
        <v>67.54770034143402</v>
      </c>
      <c r="F28" s="16">
        <f>+F27/D27*100</f>
        <v>26.60373568989757</v>
      </c>
      <c r="G28" s="17">
        <f>+G27/D27*100</f>
        <v>5.848563968668407</v>
      </c>
      <c r="H28" s="18">
        <f>+H27/H27*100</f>
        <v>100</v>
      </c>
      <c r="I28" s="16">
        <f>+I27/H27*100</f>
        <v>20.54192463502255</v>
      </c>
      <c r="J28" s="16">
        <f>+J27/H27*100</f>
        <v>79.45807536497746</v>
      </c>
      <c r="K28" s="16">
        <f>+K27/J27*100</f>
        <v>81.04468279544034</v>
      </c>
      <c r="L28" s="16">
        <f>+L27/J27*100</f>
        <v>1.6353229762878168</v>
      </c>
      <c r="M28" s="17">
        <f>+M27/J27*100</f>
        <v>2.597277668221827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5" customHeight="1">
      <c r="A29" s="42" t="s">
        <v>16</v>
      </c>
      <c r="B29" s="22">
        <f aca="true" t="shared" si="4" ref="B29:G29">+B27/B32*100</f>
        <v>103.36583015161062</v>
      </c>
      <c r="C29" s="16">
        <f t="shared" si="4"/>
        <v>242.49797242497974</v>
      </c>
      <c r="D29" s="16">
        <f t="shared" si="4"/>
        <v>96.70214418893724</v>
      </c>
      <c r="E29" s="16">
        <f t="shared" si="4"/>
        <v>97.0228479113778</v>
      </c>
      <c r="F29" s="16">
        <f t="shared" si="4"/>
        <v>95.83273042974967</v>
      </c>
      <c r="G29" s="17">
        <f t="shared" si="4"/>
        <v>97.00199866755497</v>
      </c>
      <c r="H29" s="16">
        <f aca="true" t="shared" si="5" ref="H29:M29">H27/H32*100</f>
        <v>101.1754698012528</v>
      </c>
      <c r="I29" s="16">
        <f t="shared" si="5"/>
        <v>212.1989735491512</v>
      </c>
      <c r="J29" s="16">
        <f t="shared" si="5"/>
        <v>89.1208367268207</v>
      </c>
      <c r="K29" s="16">
        <f t="shared" si="5"/>
        <v>89.31884442088524</v>
      </c>
      <c r="L29" s="16">
        <f t="shared" si="5"/>
        <v>9.025749933634192</v>
      </c>
      <c r="M29" s="17">
        <f t="shared" si="5"/>
        <v>77.47489239598279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5" customHeight="1">
      <c r="A30" s="42" t="s">
        <v>17</v>
      </c>
      <c r="B30" s="22">
        <f aca="true" t="shared" si="6" ref="B30:G30">+B27/B7</f>
        <v>0.6200938424247815</v>
      </c>
      <c r="C30" s="16">
        <f t="shared" si="6"/>
        <v>0.15072843675959066</v>
      </c>
      <c r="D30" s="16">
        <f t="shared" si="6"/>
        <v>0.9905697915008754</v>
      </c>
      <c r="E30" s="16">
        <f t="shared" si="6"/>
        <v>0.7273356401384083</v>
      </c>
      <c r="F30" s="16">
        <f t="shared" si="6"/>
        <v>3.5209994683678896</v>
      </c>
      <c r="G30" s="17">
        <f t="shared" si="6"/>
        <v>11.114503816793894</v>
      </c>
      <c r="H30" s="16">
        <f aca="true" t="shared" si="7" ref="H30:M30">H27/H7</f>
        <v>0.37915694599411687</v>
      </c>
      <c r="I30" s="16">
        <f t="shared" si="7"/>
        <v>0.1372679214444416</v>
      </c>
      <c r="J30" s="16">
        <f t="shared" si="7"/>
        <v>0.6964225899376968</v>
      </c>
      <c r="K30" s="16">
        <f t="shared" si="7"/>
        <v>0.5861277306247391</v>
      </c>
      <c r="L30" s="16">
        <f t="shared" si="7"/>
        <v>0.3247373447946514</v>
      </c>
      <c r="M30" s="17">
        <f t="shared" si="7"/>
        <v>9.152542372881356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5" customHeight="1">
      <c r="A31" s="65"/>
      <c r="B31" s="13"/>
      <c r="C31" s="14"/>
      <c r="D31" s="14"/>
      <c r="E31" s="14"/>
      <c r="F31" s="14"/>
      <c r="G31" s="15"/>
      <c r="H31" s="19"/>
      <c r="I31" s="19"/>
      <c r="J31" s="19"/>
      <c r="K31" s="19"/>
      <c r="L31" s="19"/>
      <c r="M31" s="21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5" customHeight="1">
      <c r="A32" s="70" t="s">
        <v>61</v>
      </c>
      <c r="B32" s="13">
        <v>26977</v>
      </c>
      <c r="C32" s="14">
        <v>1233</v>
      </c>
      <c r="D32" s="14">
        <v>25744</v>
      </c>
      <c r="E32" s="14">
        <v>17332</v>
      </c>
      <c r="F32" s="14">
        <v>6911</v>
      </c>
      <c r="G32" s="15">
        <v>1501</v>
      </c>
      <c r="H32" s="19">
        <v>25862</v>
      </c>
      <c r="I32" s="19">
        <f>H32-J32</f>
        <v>2533</v>
      </c>
      <c r="J32" s="19">
        <v>23329</v>
      </c>
      <c r="K32" s="19">
        <v>18865</v>
      </c>
      <c r="L32" s="19">
        <v>3767</v>
      </c>
      <c r="M32" s="21">
        <v>697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5" customHeight="1">
      <c r="A33" s="42" t="s">
        <v>12</v>
      </c>
      <c r="B33" s="13">
        <f>+B32/$B$32*100</f>
        <v>100</v>
      </c>
      <c r="C33" s="16">
        <f>+C32/$B$32*100</f>
        <v>4.5705601067576085</v>
      </c>
      <c r="D33" s="16">
        <f>+D32/$B$32*100</f>
        <v>95.4294398932424</v>
      </c>
      <c r="E33" s="16">
        <f>+E32/D32*100</f>
        <v>67.32442510876321</v>
      </c>
      <c r="F33" s="16">
        <f>+F32/D32*100</f>
        <v>26.845090118085768</v>
      </c>
      <c r="G33" s="17">
        <f>+G32/D32*100</f>
        <v>5.830484773151025</v>
      </c>
      <c r="H33" s="18">
        <f>+H32/H32*100</f>
        <v>100</v>
      </c>
      <c r="I33" s="16">
        <f>+I32/H32*100</f>
        <v>9.79429278478076</v>
      </c>
      <c r="J33" s="16">
        <f>+J32/H32*100</f>
        <v>90.20570721521925</v>
      </c>
      <c r="K33" s="16">
        <f>+K32/J32*100</f>
        <v>80.86501778901795</v>
      </c>
      <c r="L33" s="16">
        <f>+L32/J32*100</f>
        <v>16.14728449569206</v>
      </c>
      <c r="M33" s="17">
        <f>+M32/J32*100</f>
        <v>2.987697715289982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5" customHeight="1">
      <c r="A34" s="42" t="s">
        <v>17</v>
      </c>
      <c r="B34" s="22">
        <f aca="true" t="shared" si="8" ref="B34:G34">+B32/B7</f>
        <v>0.5999021548177633</v>
      </c>
      <c r="C34" s="16">
        <f t="shared" si="8"/>
        <v>0.062156576095175685</v>
      </c>
      <c r="D34" s="16">
        <f t="shared" si="8"/>
        <v>1.0243514244787522</v>
      </c>
      <c r="E34" s="16">
        <f t="shared" si="8"/>
        <v>0.7496539792387543</v>
      </c>
      <c r="F34" s="16">
        <f t="shared" si="8"/>
        <v>3.6741095162147794</v>
      </c>
      <c r="G34" s="17">
        <f t="shared" si="8"/>
        <v>11.458015267175572</v>
      </c>
      <c r="H34" s="16">
        <f aca="true" t="shared" si="9" ref="H34:M34">H32/H7</f>
        <v>0.3747518511541638</v>
      </c>
      <c r="I34" s="16">
        <f t="shared" si="9"/>
        <v>0.06468830605000384</v>
      </c>
      <c r="J34" s="16">
        <f t="shared" si="9"/>
        <v>0.781436323440745</v>
      </c>
      <c r="K34" s="16">
        <f t="shared" si="9"/>
        <v>0.6562195631000417</v>
      </c>
      <c r="L34" s="16">
        <f t="shared" si="9"/>
        <v>3.597898758357211</v>
      </c>
      <c r="M34" s="17">
        <f t="shared" si="9"/>
        <v>11.813559322033898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5" customHeight="1">
      <c r="A35" s="20"/>
      <c r="B35" s="101"/>
      <c r="C35" s="97"/>
      <c r="D35" s="97"/>
      <c r="E35" s="97"/>
      <c r="F35" s="19"/>
      <c r="G35" s="21"/>
      <c r="H35" s="19"/>
      <c r="I35" s="19"/>
      <c r="J35" s="19"/>
      <c r="K35" s="19"/>
      <c r="L35" s="19"/>
      <c r="M35" s="21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5" customHeight="1">
      <c r="A36" s="71" t="s">
        <v>62</v>
      </c>
      <c r="B36" s="13">
        <v>2480</v>
      </c>
      <c r="C36" s="14">
        <v>790</v>
      </c>
      <c r="D36" s="14">
        <v>1690</v>
      </c>
      <c r="E36" s="14">
        <v>1442</v>
      </c>
      <c r="F36" s="14">
        <v>220</v>
      </c>
      <c r="G36" s="15">
        <v>28</v>
      </c>
      <c r="H36" s="19">
        <v>4452</v>
      </c>
      <c r="I36" s="19">
        <f>H36-J36</f>
        <v>1904</v>
      </c>
      <c r="J36" s="19">
        <v>2548</v>
      </c>
      <c r="K36" s="19">
        <v>2336</v>
      </c>
      <c r="L36" s="19">
        <v>194</v>
      </c>
      <c r="M36" s="21">
        <v>19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5" customHeight="1">
      <c r="A37" s="42" t="s">
        <v>12</v>
      </c>
      <c r="B37" s="26">
        <f>+B36/$B$36*100</f>
        <v>100</v>
      </c>
      <c r="C37" s="16">
        <f>+C36/$B$36*100</f>
        <v>31.85483870967742</v>
      </c>
      <c r="D37" s="16">
        <f>+D36/$B$36*100</f>
        <v>68.14516129032258</v>
      </c>
      <c r="E37" s="16">
        <f>+E36/D36*100</f>
        <v>85.32544378698225</v>
      </c>
      <c r="F37" s="16">
        <f>+F36/D36*100</f>
        <v>13.017751479289942</v>
      </c>
      <c r="G37" s="17">
        <f>+G36/D36*100</f>
        <v>1.6568047337278107</v>
      </c>
      <c r="H37" s="18">
        <f>+H36/H36*100</f>
        <v>100</v>
      </c>
      <c r="I37" s="16">
        <f>+I36/H36*100</f>
        <v>42.76729559748428</v>
      </c>
      <c r="J37" s="16">
        <f>+J36/H36*100</f>
        <v>57.23270440251572</v>
      </c>
      <c r="K37" s="16">
        <f>+K36/J36*100</f>
        <v>91.67974882260597</v>
      </c>
      <c r="L37" s="16">
        <f>+L36/J36*100</f>
        <v>7.6138147566719</v>
      </c>
      <c r="M37" s="17">
        <f>+M36/J36*100</f>
        <v>0.7456828885400314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5" customHeight="1">
      <c r="A38" s="42" t="s">
        <v>18</v>
      </c>
      <c r="B38" s="22">
        <f aca="true" t="shared" si="10" ref="B38:G38">+B36/B32*100</f>
        <v>9.193016273121549</v>
      </c>
      <c r="C38" s="16">
        <f t="shared" si="10"/>
        <v>64.07137064071371</v>
      </c>
      <c r="D38" s="16">
        <f t="shared" si="10"/>
        <v>6.564636420136731</v>
      </c>
      <c r="E38" s="16">
        <f t="shared" si="10"/>
        <v>8.319870759289175</v>
      </c>
      <c r="F38" s="16">
        <f t="shared" si="10"/>
        <v>3.1833309217189987</v>
      </c>
      <c r="G38" s="17">
        <f t="shared" si="10"/>
        <v>1.8654230512991337</v>
      </c>
      <c r="H38" s="16">
        <f aca="true" t="shared" si="11" ref="H38:M38">H36/H32*100</f>
        <v>17.21444590518908</v>
      </c>
      <c r="I38" s="16">
        <f t="shared" si="11"/>
        <v>75.16778523489933</v>
      </c>
      <c r="J38" s="16">
        <f t="shared" si="11"/>
        <v>10.92202837669853</v>
      </c>
      <c r="K38" s="16">
        <f t="shared" si="11"/>
        <v>12.38271932149483</v>
      </c>
      <c r="L38" s="16">
        <f t="shared" si="11"/>
        <v>5.149986726838333</v>
      </c>
      <c r="M38" s="17">
        <f t="shared" si="11"/>
        <v>2.72596843615495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ht="15" customHeight="1">
      <c r="A39" s="42" t="s">
        <v>17</v>
      </c>
      <c r="B39" s="22">
        <f aca="true" t="shared" si="12" ref="B39:G39">+B36/B7</f>
        <v>0.055149102715203804</v>
      </c>
      <c r="C39" s="16">
        <f t="shared" si="12"/>
        <v>0.03982457024751727</v>
      </c>
      <c r="D39" s="16">
        <f t="shared" si="12"/>
        <v>0.06724494668152156</v>
      </c>
      <c r="E39" s="16">
        <f t="shared" si="12"/>
        <v>0.06237024221453287</v>
      </c>
      <c r="F39" s="16">
        <f t="shared" si="12"/>
        <v>0.11695906432748537</v>
      </c>
      <c r="G39" s="17">
        <f t="shared" si="12"/>
        <v>0.21374045801526717</v>
      </c>
      <c r="H39" s="16">
        <f aca="true" t="shared" si="13" ref="H39:M39">H36/H7</f>
        <v>0.06451145469562823</v>
      </c>
      <c r="I39" s="16">
        <f t="shared" si="13"/>
        <v>0.04862476696376127</v>
      </c>
      <c r="J39" s="16">
        <f t="shared" si="13"/>
        <v>0.08534869699202786</v>
      </c>
      <c r="K39" s="16">
        <f t="shared" si="13"/>
        <v>0.08125782663141784</v>
      </c>
      <c r="L39" s="16">
        <f t="shared" si="13"/>
        <v>0.18529130850047756</v>
      </c>
      <c r="M39" s="17">
        <f t="shared" si="13"/>
        <v>0.3220338983050847</v>
      </c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5" customHeight="1">
      <c r="A40" s="72"/>
      <c r="B40" s="13"/>
      <c r="C40" s="14"/>
      <c r="D40" s="14"/>
      <c r="E40" s="14"/>
      <c r="F40" s="14"/>
      <c r="G40" s="15"/>
      <c r="H40" s="19"/>
      <c r="I40" s="19"/>
      <c r="J40" s="19"/>
      <c r="K40" s="19"/>
      <c r="L40" s="19"/>
      <c r="M40" s="21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5" customHeight="1">
      <c r="A41" s="71" t="s">
        <v>63</v>
      </c>
      <c r="B41" s="13">
        <v>22546</v>
      </c>
      <c r="C41" s="14">
        <v>26</v>
      </c>
      <c r="D41" s="14">
        <v>22520</v>
      </c>
      <c r="E41" s="14">
        <v>14854</v>
      </c>
      <c r="F41" s="14">
        <v>6286</v>
      </c>
      <c r="G41" s="15">
        <v>1380</v>
      </c>
      <c r="H41" s="19">
        <v>19262</v>
      </c>
      <c r="I41" s="19">
        <f>H41-J41</f>
        <v>83</v>
      </c>
      <c r="J41" s="19">
        <v>19179</v>
      </c>
      <c r="K41" s="19">
        <v>15381</v>
      </c>
      <c r="L41" s="19">
        <v>3200</v>
      </c>
      <c r="M41" s="21">
        <v>598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ht="15" customHeight="1">
      <c r="A42" s="42" t="s">
        <v>12</v>
      </c>
      <c r="B42" s="13">
        <f>+B41/$B$41*100</f>
        <v>100</v>
      </c>
      <c r="C42" s="16">
        <f>+C41/$B$41*100</f>
        <v>0.11531979065022621</v>
      </c>
      <c r="D42" s="16">
        <f>+D41/$B$41*100</f>
        <v>99.88468020934977</v>
      </c>
      <c r="E42" s="16">
        <f>+E41/D41*100</f>
        <v>65.95914742451154</v>
      </c>
      <c r="F42" s="16">
        <f>+F41/D41*100</f>
        <v>27.91296625222025</v>
      </c>
      <c r="G42" s="17">
        <f>+G41/D41*100</f>
        <v>6.127886323268205</v>
      </c>
      <c r="H42" s="18">
        <f>+H41/H41*100</f>
        <v>100</v>
      </c>
      <c r="I42" s="16">
        <f>+I41/H41*100</f>
        <v>0.43090021804589346</v>
      </c>
      <c r="J42" s="16">
        <f>+J41/H41*100</f>
        <v>99.56909978195411</v>
      </c>
      <c r="K42" s="16">
        <f>+K41/J41*100</f>
        <v>80.19709056780854</v>
      </c>
      <c r="L42" s="16">
        <f>+L41/J41*100</f>
        <v>16.684915793315604</v>
      </c>
      <c r="M42" s="17">
        <f>+M41/J41*100</f>
        <v>3.117993638875854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4" ht="15" customHeight="1">
      <c r="A43" s="42" t="s">
        <v>16</v>
      </c>
      <c r="B43" s="22">
        <f aca="true" t="shared" si="14" ref="B43:G43">+B41/B32*100</f>
        <v>83.57489713459614</v>
      </c>
      <c r="C43" s="16">
        <f t="shared" si="14"/>
        <v>2.10867802108678</v>
      </c>
      <c r="D43" s="16">
        <f t="shared" si="14"/>
        <v>87.47669359850839</v>
      </c>
      <c r="E43" s="16">
        <f t="shared" si="14"/>
        <v>85.70274636510501</v>
      </c>
      <c r="F43" s="16">
        <f t="shared" si="14"/>
        <v>90.95644624511648</v>
      </c>
      <c r="G43" s="17">
        <f t="shared" si="14"/>
        <v>91.93870752831445</v>
      </c>
      <c r="H43" s="16">
        <f aca="true" t="shared" si="15" ref="H43:M43">H41/H32*100</f>
        <v>74.4799319464852</v>
      </c>
      <c r="I43" s="16">
        <f t="shared" si="15"/>
        <v>3.276746940386893</v>
      </c>
      <c r="J43" s="16">
        <f t="shared" si="15"/>
        <v>82.21098203952162</v>
      </c>
      <c r="K43" s="16">
        <f t="shared" si="15"/>
        <v>81.5319374503048</v>
      </c>
      <c r="L43" s="16">
        <f t="shared" si="15"/>
        <v>84.94823466949828</v>
      </c>
      <c r="M43" s="17">
        <f t="shared" si="15"/>
        <v>85.79626972740316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4" ht="15" customHeight="1">
      <c r="A44" s="51" t="s">
        <v>17</v>
      </c>
      <c r="B44" s="43">
        <f aca="true" t="shared" si="16" ref="B44:G44">+B41/B7</f>
        <v>0.5013676087971713</v>
      </c>
      <c r="C44" s="44">
        <f t="shared" si="16"/>
        <v>0.0013106820587790492</v>
      </c>
      <c r="D44" s="44">
        <f t="shared" si="16"/>
        <v>0.8960687569632341</v>
      </c>
      <c r="E44" s="44">
        <f t="shared" si="16"/>
        <v>0.6424740484429066</v>
      </c>
      <c r="F44" s="44">
        <f t="shared" si="16"/>
        <v>3.341839447102605</v>
      </c>
      <c r="G44" s="45">
        <f t="shared" si="16"/>
        <v>10.534351145038167</v>
      </c>
      <c r="H44" s="43">
        <f aca="true" t="shared" si="17" ref="H44:M44">H41/H7</f>
        <v>0.2791149237078147</v>
      </c>
      <c r="I44" s="44">
        <f t="shared" si="17"/>
        <v>0.00211967208928161</v>
      </c>
      <c r="J44" s="44">
        <f t="shared" si="17"/>
        <v>0.642426475514169</v>
      </c>
      <c r="K44" s="44">
        <f t="shared" si="17"/>
        <v>0.5350285237233895</v>
      </c>
      <c r="L44" s="44">
        <f t="shared" si="17"/>
        <v>3.0563514804202483</v>
      </c>
      <c r="M44" s="45">
        <f t="shared" si="17"/>
        <v>10.135593220338983</v>
      </c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s="2" customFormat="1" ht="15" customHeight="1">
      <c r="A45" s="11" t="s">
        <v>52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s="2" customFormat="1" ht="15" customHeight="1">
      <c r="A46" s="81" t="s">
        <v>19</v>
      </c>
      <c r="B46" s="28"/>
      <c r="C46" s="28"/>
      <c r="D46" s="14">
        <v>30543</v>
      </c>
      <c r="E46" s="14">
        <v>20648</v>
      </c>
      <c r="F46" s="14">
        <v>8320</v>
      </c>
      <c r="G46" s="15">
        <v>1575</v>
      </c>
      <c r="H46" s="29"/>
      <c r="I46" s="29"/>
      <c r="J46" s="19">
        <v>21774</v>
      </c>
      <c r="K46" s="19">
        <v>17553</v>
      </c>
      <c r="L46" s="19">
        <v>3611</v>
      </c>
      <c r="M46" s="21">
        <v>611</v>
      </c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1:24" s="2" customFormat="1" ht="15" customHeight="1">
      <c r="A47" s="42" t="s">
        <v>8</v>
      </c>
      <c r="B47" s="28"/>
      <c r="C47" s="28"/>
      <c r="D47" s="14">
        <f>+D46/$D$46*100</f>
        <v>100</v>
      </c>
      <c r="E47" s="16">
        <f>+E46/$D$46*100</f>
        <v>67.60305143568084</v>
      </c>
      <c r="F47" s="16">
        <f>+F46/$D$46*100</f>
        <v>27.24028418950332</v>
      </c>
      <c r="G47" s="17">
        <f>+G46/$D$46*100</f>
        <v>5.156664374815834</v>
      </c>
      <c r="H47" s="29"/>
      <c r="I47" s="29"/>
      <c r="J47" s="24">
        <f>K47+L47+M47</f>
        <v>100.004592633416</v>
      </c>
      <c r="K47" s="24">
        <f>K46/J46*100</f>
        <v>80.6144943510609</v>
      </c>
      <c r="L47" s="24">
        <f>L46/J46*100</f>
        <v>16.583999265178655</v>
      </c>
      <c r="M47" s="25">
        <f>M46/J46*100</f>
        <v>2.806099017176449</v>
      </c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1:24" s="2" customFormat="1" ht="15" customHeight="1">
      <c r="A48" s="72"/>
      <c r="B48" s="31"/>
      <c r="C48" s="31"/>
      <c r="D48" s="14"/>
      <c r="E48" s="14"/>
      <c r="F48" s="14"/>
      <c r="G48" s="15"/>
      <c r="H48" s="19"/>
      <c r="I48" s="19"/>
      <c r="J48" s="19"/>
      <c r="K48" s="19"/>
      <c r="L48" s="19"/>
      <c r="M48" s="21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</row>
    <row r="49" spans="1:24" s="2" customFormat="1" ht="15" customHeight="1">
      <c r="A49" s="71" t="s">
        <v>67</v>
      </c>
      <c r="B49" s="33"/>
      <c r="C49" s="33"/>
      <c r="D49" s="18">
        <v>144.6</v>
      </c>
      <c r="E49" s="18">
        <v>148.7</v>
      </c>
      <c r="F49" s="18">
        <v>139.7</v>
      </c>
      <c r="G49" s="86">
        <v>123</v>
      </c>
      <c r="H49" s="87"/>
      <c r="I49" s="87"/>
      <c r="J49" s="76">
        <v>124</v>
      </c>
      <c r="K49" s="76">
        <v>124.12</v>
      </c>
      <c r="L49" s="76">
        <v>122.2</v>
      </c>
      <c r="M49" s="77">
        <v>113.23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  <row r="50" spans="1:24" s="2" customFormat="1" ht="15" customHeight="1">
      <c r="A50" s="71"/>
      <c r="B50" s="31"/>
      <c r="C50" s="31"/>
      <c r="D50" s="19"/>
      <c r="E50" s="19"/>
      <c r="F50" s="19"/>
      <c r="G50" s="21"/>
      <c r="H50" s="19"/>
      <c r="I50" s="19"/>
      <c r="J50" s="19"/>
      <c r="K50" s="19"/>
      <c r="L50" s="19"/>
      <c r="M50" s="21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</row>
    <row r="51" spans="1:24" s="2" customFormat="1" ht="15" customHeight="1">
      <c r="A51" s="71" t="s">
        <v>20</v>
      </c>
      <c r="B51" s="14"/>
      <c r="C51" s="14"/>
      <c r="D51" s="14"/>
      <c r="E51" s="14"/>
      <c r="F51" s="14"/>
      <c r="G51" s="15"/>
      <c r="H51" s="19"/>
      <c r="I51" s="19"/>
      <c r="J51" s="19"/>
      <c r="K51" s="19"/>
      <c r="L51" s="19"/>
      <c r="M51" s="21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1:24" s="2" customFormat="1" ht="15" customHeight="1">
      <c r="A52" s="42" t="s">
        <v>21</v>
      </c>
      <c r="B52" s="28"/>
      <c r="C52" s="28"/>
      <c r="D52" s="14">
        <v>14450</v>
      </c>
      <c r="E52" s="14">
        <v>13067</v>
      </c>
      <c r="F52" s="14">
        <v>1293</v>
      </c>
      <c r="G52" s="15">
        <v>90</v>
      </c>
      <c r="H52" s="29"/>
      <c r="I52" s="29"/>
      <c r="J52" s="19">
        <v>20088</v>
      </c>
      <c r="K52" s="19">
        <v>19212</v>
      </c>
      <c r="L52" s="19">
        <v>836</v>
      </c>
      <c r="M52" s="21">
        <v>40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1:24" s="2" customFormat="1" ht="15" customHeight="1">
      <c r="A53" s="42" t="s">
        <v>22</v>
      </c>
      <c r="B53" s="28"/>
      <c r="C53" s="28"/>
      <c r="D53" s="16">
        <f>+D52/D7*100</f>
        <v>57.49641890816489</v>
      </c>
      <c r="E53" s="16">
        <f>+E52/E7*100</f>
        <v>56.51816608996539</v>
      </c>
      <c r="F53" s="16">
        <f>+F52/F7*100</f>
        <v>68.74003189792663</v>
      </c>
      <c r="G53" s="17">
        <f>+G52/G7*100</f>
        <v>68.70229007633588</v>
      </c>
      <c r="H53" s="29"/>
      <c r="I53" s="29"/>
      <c r="J53" s="16">
        <f>J52/J7*100</f>
        <v>67.28746566624237</v>
      </c>
      <c r="K53" s="16">
        <f>K52/K7*100</f>
        <v>66.82899679977737</v>
      </c>
      <c r="L53" s="16">
        <f>L52/L7*100</f>
        <v>79.84718242597899</v>
      </c>
      <c r="M53" s="17">
        <f>M52/M7*100</f>
        <v>67.79661016949152</v>
      </c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</row>
    <row r="54" spans="1:24" s="2" customFormat="1" ht="15" customHeight="1">
      <c r="A54" s="42" t="s">
        <v>37</v>
      </c>
      <c r="B54" s="28"/>
      <c r="C54" s="28"/>
      <c r="D54" s="14">
        <v>9999</v>
      </c>
      <c r="E54" s="14">
        <v>6910</v>
      </c>
      <c r="F54" s="14">
        <v>2433</v>
      </c>
      <c r="G54" s="15">
        <v>656</v>
      </c>
      <c r="H54" s="29"/>
      <c r="I54" s="29"/>
      <c r="J54" s="19">
        <v>12033</v>
      </c>
      <c r="K54" s="19">
        <v>10127</v>
      </c>
      <c r="L54" s="19">
        <v>1681</v>
      </c>
      <c r="M54" s="21">
        <v>225</v>
      </c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</row>
    <row r="55" spans="1:24" s="2" customFormat="1" ht="15" customHeight="1">
      <c r="A55" s="42" t="s">
        <v>23</v>
      </c>
      <c r="B55" s="28"/>
      <c r="C55" s="28"/>
      <c r="D55" s="16">
        <f>+D54/D41*100</f>
        <v>44.40053285968028</v>
      </c>
      <c r="E55" s="16">
        <f>+E54/E41*100</f>
        <v>46.519456038777435</v>
      </c>
      <c r="F55" s="16">
        <f>+F54/F41*100</f>
        <v>38.70505886096087</v>
      </c>
      <c r="G55" s="17">
        <f>+G54/G41*100</f>
        <v>47.53623188405797</v>
      </c>
      <c r="H55" s="29"/>
      <c r="I55" s="29"/>
      <c r="J55" s="16">
        <f>J54/J41*100</f>
        <v>62.74049741905209</v>
      </c>
      <c r="K55" s="16">
        <f>K54/K41*100</f>
        <v>65.84097262856771</v>
      </c>
      <c r="L55" s="16">
        <f>L54/L41*100</f>
        <v>52.53124999999999</v>
      </c>
      <c r="M55" s="17">
        <f>M54/M41*100</f>
        <v>37.62541806020067</v>
      </c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  <row r="56" spans="1:24" s="2" customFormat="1" ht="15" customHeight="1">
      <c r="A56" s="42"/>
      <c r="B56" s="31"/>
      <c r="C56" s="31"/>
      <c r="D56" s="16"/>
      <c r="E56" s="16"/>
      <c r="F56" s="16"/>
      <c r="G56" s="17"/>
      <c r="H56" s="19"/>
      <c r="I56" s="19"/>
      <c r="J56" s="19"/>
      <c r="K56" s="19"/>
      <c r="L56" s="19"/>
      <c r="M56" s="21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</row>
    <row r="57" spans="1:13" s="2" customFormat="1" ht="15" customHeight="1">
      <c r="A57" s="71" t="s">
        <v>40</v>
      </c>
      <c r="B57" s="19"/>
      <c r="C57" s="19"/>
      <c r="D57" s="19"/>
      <c r="E57" s="19"/>
      <c r="F57" s="19"/>
      <c r="G57" s="21"/>
      <c r="H57" s="19"/>
      <c r="I57" s="19"/>
      <c r="J57" s="19"/>
      <c r="K57" s="19"/>
      <c r="L57" s="19"/>
      <c r="M57" s="21"/>
    </row>
    <row r="58" spans="1:13" s="2" customFormat="1" ht="15" customHeight="1">
      <c r="A58" s="74" t="s">
        <v>33</v>
      </c>
      <c r="B58" s="19"/>
      <c r="C58" s="19"/>
      <c r="D58" s="19"/>
      <c r="E58" s="19"/>
      <c r="F58" s="19"/>
      <c r="G58" s="21"/>
      <c r="H58" s="19"/>
      <c r="I58" s="19"/>
      <c r="J58" s="19"/>
      <c r="K58" s="19"/>
      <c r="L58" s="19"/>
      <c r="M58" s="21"/>
    </row>
    <row r="59" spans="1:13" s="2" customFormat="1" ht="15" customHeight="1">
      <c r="A59" s="42" t="s">
        <v>21</v>
      </c>
      <c r="B59" s="14">
        <v>9758</v>
      </c>
      <c r="C59" s="14">
        <v>1436</v>
      </c>
      <c r="D59" s="14">
        <v>8322</v>
      </c>
      <c r="E59" s="14">
        <v>6995</v>
      </c>
      <c r="F59" s="14">
        <v>1228</v>
      </c>
      <c r="G59" s="15">
        <v>99</v>
      </c>
      <c r="H59" s="19">
        <v>9135</v>
      </c>
      <c r="I59" s="19">
        <f>H59-J59</f>
        <v>2080</v>
      </c>
      <c r="J59" s="19">
        <v>7055</v>
      </c>
      <c r="K59" s="19">
        <v>6513</v>
      </c>
      <c r="L59" s="19">
        <v>509</v>
      </c>
      <c r="M59" s="21">
        <v>33</v>
      </c>
    </row>
    <row r="60" spans="1:13" s="2" customFormat="1" ht="15" customHeight="1">
      <c r="A60" s="42" t="s">
        <v>10</v>
      </c>
      <c r="B60" s="16">
        <f aca="true" t="shared" si="18" ref="B60:G60">+B59/B7*100</f>
        <v>21.699392915119304</v>
      </c>
      <c r="C60" s="16">
        <f t="shared" si="18"/>
        <v>7.238997832333519</v>
      </c>
      <c r="D60" s="16">
        <f t="shared" si="18"/>
        <v>33.11316250198949</v>
      </c>
      <c r="E60" s="16">
        <f t="shared" si="18"/>
        <v>30.255190311418684</v>
      </c>
      <c r="F60" s="16">
        <f t="shared" si="18"/>
        <v>65.28442317916003</v>
      </c>
      <c r="G60" s="17">
        <f t="shared" si="18"/>
        <v>75.57251908396947</v>
      </c>
      <c r="H60" s="16">
        <f aca="true" t="shared" si="19" ref="H60:M60">H59/H7*100</f>
        <v>13.23702018518787</v>
      </c>
      <c r="I60" s="16">
        <f t="shared" si="19"/>
        <v>5.311949332175601</v>
      </c>
      <c r="J60" s="16">
        <f t="shared" si="19"/>
        <v>23.63167414751792</v>
      </c>
      <c r="K60" s="16">
        <f t="shared" si="19"/>
        <v>22.65548907750104</v>
      </c>
      <c r="L60" s="16">
        <f t="shared" si="19"/>
        <v>48.61509073543458</v>
      </c>
      <c r="M60" s="17">
        <f t="shared" si="19"/>
        <v>55.932203389830505</v>
      </c>
    </row>
    <row r="61" spans="1:13" s="2" customFormat="1" ht="15" customHeight="1">
      <c r="A61" s="42" t="s">
        <v>24</v>
      </c>
      <c r="B61" s="14">
        <v>21623</v>
      </c>
      <c r="C61" s="14">
        <v>2401</v>
      </c>
      <c r="D61" s="14">
        <v>19222</v>
      </c>
      <c r="E61" s="14">
        <v>14691</v>
      </c>
      <c r="F61" s="14">
        <v>4053</v>
      </c>
      <c r="G61" s="15">
        <v>478</v>
      </c>
      <c r="H61" s="19">
        <v>20144</v>
      </c>
      <c r="I61" s="19">
        <f>H61-J61</f>
        <v>4031</v>
      </c>
      <c r="J61" s="19">
        <v>16113</v>
      </c>
      <c r="K61" s="19">
        <v>14431</v>
      </c>
      <c r="L61" s="19">
        <v>1525</v>
      </c>
      <c r="M61" s="21">
        <v>157</v>
      </c>
    </row>
    <row r="62" spans="1:13" s="2" customFormat="1" ht="15" customHeight="1">
      <c r="A62" s="42" t="s">
        <v>8</v>
      </c>
      <c r="B62" s="14">
        <f>+B61/$B$61*100</f>
        <v>100</v>
      </c>
      <c r="C62" s="16">
        <f>+C61/$B$61*100</f>
        <v>11.103917125283264</v>
      </c>
      <c r="D62" s="16">
        <f>+D61/$B$61*100</f>
        <v>88.89608287471674</v>
      </c>
      <c r="E62" s="16">
        <f>+E61/D61*100</f>
        <v>76.42805119134324</v>
      </c>
      <c r="F62" s="16">
        <f>+F61/D61*100</f>
        <v>21.085214857975238</v>
      </c>
      <c r="G62" s="17">
        <f>+G61/D61*100</f>
        <v>2.4867339506815105</v>
      </c>
      <c r="H62" s="18">
        <f>+H61/H61*100</f>
        <v>100</v>
      </c>
      <c r="I62" s="16">
        <f>+I61/H61*100</f>
        <v>20.010921366163622</v>
      </c>
      <c r="J62" s="16">
        <f>+J61/H61*100</f>
        <v>79.98907863383637</v>
      </c>
      <c r="K62" s="16">
        <f>+K61/J61*100</f>
        <v>89.56122385651338</v>
      </c>
      <c r="L62" s="16">
        <f>+L61/J61*100</f>
        <v>9.464407621175448</v>
      </c>
      <c r="M62" s="17">
        <f>+M61/J61*100</f>
        <v>0.9743685223111772</v>
      </c>
    </row>
    <row r="63" spans="1:13" s="2" customFormat="1" ht="15" customHeight="1">
      <c r="A63" s="42" t="s">
        <v>25</v>
      </c>
      <c r="B63" s="16">
        <f aca="true" t="shared" si="20" ref="B63:G63">+B61/B7</f>
        <v>0.4808423580688919</v>
      </c>
      <c r="C63" s="16">
        <f t="shared" si="20"/>
        <v>0.12103644704340374</v>
      </c>
      <c r="D63" s="16">
        <f t="shared" si="20"/>
        <v>0.7648416361610696</v>
      </c>
      <c r="E63" s="16">
        <f t="shared" si="20"/>
        <v>0.635423875432526</v>
      </c>
      <c r="F63" s="16">
        <f t="shared" si="20"/>
        <v>2.1547049441786283</v>
      </c>
      <c r="G63" s="17">
        <f t="shared" si="20"/>
        <v>3.648854961832061</v>
      </c>
      <c r="H63" s="16">
        <f aca="true" t="shared" si="21" ref="H63:M63">H61/H7</f>
        <v>0.2918954949210995</v>
      </c>
      <c r="I63" s="16">
        <f t="shared" si="21"/>
        <v>0.10294455652884542</v>
      </c>
      <c r="J63" s="16">
        <f t="shared" si="21"/>
        <v>0.5397266697929926</v>
      </c>
      <c r="K63" s="16">
        <f t="shared" si="21"/>
        <v>0.5019827466258522</v>
      </c>
      <c r="L63" s="16">
        <f t="shared" si="21"/>
        <v>1.4565425023877745</v>
      </c>
      <c r="M63" s="17">
        <f t="shared" si="21"/>
        <v>2.6610169491525424</v>
      </c>
    </row>
    <row r="64" spans="1:13" s="2" customFormat="1" ht="15" customHeight="1">
      <c r="A64" s="42"/>
      <c r="B64" s="16"/>
      <c r="C64" s="16"/>
      <c r="D64" s="16"/>
      <c r="E64" s="16"/>
      <c r="F64" s="16"/>
      <c r="G64" s="17"/>
      <c r="H64" s="16"/>
      <c r="I64" s="16"/>
      <c r="J64" s="16"/>
      <c r="K64" s="16"/>
      <c r="L64" s="16"/>
      <c r="M64" s="17"/>
    </row>
    <row r="65" spans="1:13" s="2" customFormat="1" ht="15" customHeight="1">
      <c r="A65" s="71" t="s">
        <v>64</v>
      </c>
      <c r="B65" s="19"/>
      <c r="C65" s="19"/>
      <c r="D65" s="19"/>
      <c r="E65" s="19"/>
      <c r="F65" s="19"/>
      <c r="G65" s="21"/>
      <c r="H65" s="19"/>
      <c r="I65" s="19"/>
      <c r="J65" s="19"/>
      <c r="K65" s="19"/>
      <c r="L65" s="19"/>
      <c r="M65" s="21"/>
    </row>
    <row r="66" spans="1:13" s="2" customFormat="1" ht="15" customHeight="1">
      <c r="A66" s="42" t="s">
        <v>26</v>
      </c>
      <c r="B66" s="14">
        <v>9607</v>
      </c>
      <c r="C66" s="14">
        <v>2787</v>
      </c>
      <c r="D66" s="14">
        <v>6820</v>
      </c>
      <c r="E66" s="14">
        <v>6197</v>
      </c>
      <c r="F66" s="14">
        <v>587</v>
      </c>
      <c r="G66" s="15">
        <v>36</v>
      </c>
      <c r="H66" s="19">
        <v>8936</v>
      </c>
      <c r="I66" s="19">
        <f>H66-J66</f>
        <v>3091</v>
      </c>
      <c r="J66" s="19">
        <v>5845</v>
      </c>
      <c r="K66" s="19">
        <v>5597</v>
      </c>
      <c r="L66" s="19">
        <v>236</v>
      </c>
      <c r="M66" s="21">
        <v>12</v>
      </c>
    </row>
    <row r="67" spans="1:13" s="2" customFormat="1" ht="15" customHeight="1">
      <c r="A67" s="42" t="s">
        <v>10</v>
      </c>
      <c r="B67" s="16">
        <f aca="true" t="shared" si="22" ref="B67:G67">+B66/B7*100</f>
        <v>21.36360603971625</v>
      </c>
      <c r="C67" s="16">
        <f t="shared" si="22"/>
        <v>14.049503453143117</v>
      </c>
      <c r="D67" s="16">
        <f t="shared" si="22"/>
        <v>27.136718128282666</v>
      </c>
      <c r="E67" s="16">
        <f t="shared" si="22"/>
        <v>26.803633217993077</v>
      </c>
      <c r="F67" s="16">
        <f t="shared" si="22"/>
        <v>31.206804891015416</v>
      </c>
      <c r="G67" s="17">
        <f t="shared" si="22"/>
        <v>27.480916030534353</v>
      </c>
      <c r="H67" s="16">
        <f aca="true" t="shared" si="23" ref="H67:M67">H66/H7*100</f>
        <v>12.948660358493575</v>
      </c>
      <c r="I67" s="16">
        <f t="shared" si="23"/>
        <v>7.89386316622826</v>
      </c>
      <c r="J67" s="16">
        <f t="shared" si="23"/>
        <v>19.578615930863535</v>
      </c>
      <c r="K67" s="16">
        <f t="shared" si="23"/>
        <v>19.46918046472798</v>
      </c>
      <c r="L67" s="16">
        <f t="shared" si="23"/>
        <v>22.540592168099334</v>
      </c>
      <c r="M67" s="17">
        <f t="shared" si="23"/>
        <v>20.33898305084746</v>
      </c>
    </row>
    <row r="68" spans="1:14" s="2" customFormat="1" ht="15" customHeight="1">
      <c r="A68" s="42" t="s">
        <v>27</v>
      </c>
      <c r="B68" s="14">
        <v>18995</v>
      </c>
      <c r="C68" s="14">
        <v>5007</v>
      </c>
      <c r="D68" s="14">
        <v>13988</v>
      </c>
      <c r="E68" s="14">
        <v>12372</v>
      </c>
      <c r="F68" s="14">
        <v>1492</v>
      </c>
      <c r="G68" s="15">
        <v>124</v>
      </c>
      <c r="H68" s="19">
        <v>20415</v>
      </c>
      <c r="I68" s="19">
        <f>H68-J68</f>
        <v>6607</v>
      </c>
      <c r="J68" s="19">
        <v>13808</v>
      </c>
      <c r="K68" s="19">
        <v>13139</v>
      </c>
      <c r="L68" s="19">
        <v>626</v>
      </c>
      <c r="M68" s="21">
        <v>43</v>
      </c>
      <c r="N68" s="19"/>
    </row>
    <row r="69" spans="1:13" s="2" customFormat="1" ht="15" customHeight="1">
      <c r="A69" s="42" t="s">
        <v>12</v>
      </c>
      <c r="B69" s="14">
        <f>+B68/$B$68*100</f>
        <v>100</v>
      </c>
      <c r="C69" s="16">
        <f>+C68/$B$68*100</f>
        <v>26.359568307449326</v>
      </c>
      <c r="D69" s="16">
        <f>+D68/$B$68*100</f>
        <v>73.64043169255066</v>
      </c>
      <c r="E69" s="16">
        <f>+E68/D68*100</f>
        <v>88.44724049185015</v>
      </c>
      <c r="F69" s="16">
        <f>+F68/D68*100</f>
        <v>10.666285387474979</v>
      </c>
      <c r="G69" s="17">
        <f>+G68/D68*100</f>
        <v>0.8864741206748641</v>
      </c>
      <c r="H69" s="18">
        <f>+H68/H68*100</f>
        <v>100</v>
      </c>
      <c r="I69" s="16">
        <f>+I68/H68*100</f>
        <v>32.3634582414891</v>
      </c>
      <c r="J69" s="16">
        <f>+J68/H68*100</f>
        <v>67.6365417585109</v>
      </c>
      <c r="K69" s="16">
        <f>+K68/J68*100</f>
        <v>95.15498261877173</v>
      </c>
      <c r="L69" s="16">
        <f>+L68/J68*100</f>
        <v>4.533603707995365</v>
      </c>
      <c r="M69" s="17">
        <f>+M68/J68*100</f>
        <v>0.31141367323290847</v>
      </c>
    </row>
    <row r="70" spans="1:13" s="2" customFormat="1" ht="15" customHeight="1">
      <c r="A70" s="42" t="s">
        <v>34</v>
      </c>
      <c r="B70" s="16">
        <f aca="true" t="shared" si="24" ref="B70:G70">+B68/B7</f>
        <v>0.4224020992239098</v>
      </c>
      <c r="C70" s="16">
        <f t="shared" si="24"/>
        <v>0.25240711801179616</v>
      </c>
      <c r="D70" s="16">
        <f t="shared" si="24"/>
        <v>0.5565812509947478</v>
      </c>
      <c r="E70" s="16">
        <f t="shared" si="24"/>
        <v>0.535121107266436</v>
      </c>
      <c r="F70" s="16">
        <f t="shared" si="24"/>
        <v>0.7931951089845827</v>
      </c>
      <c r="G70" s="17">
        <f t="shared" si="24"/>
        <v>0.9465648854961832</v>
      </c>
      <c r="H70" s="16">
        <f aca="true" t="shared" si="25" ref="H70:M70">H68/H7</f>
        <v>0.29582240512382085</v>
      </c>
      <c r="I70" s="16">
        <f t="shared" si="25"/>
        <v>0.16873100595040477</v>
      </c>
      <c r="J70" s="16">
        <f t="shared" si="25"/>
        <v>0.4625175855831714</v>
      </c>
      <c r="K70" s="16">
        <f t="shared" si="25"/>
        <v>0.4570404897732016</v>
      </c>
      <c r="L70" s="16">
        <f t="shared" si="25"/>
        <v>0.5978987583572111</v>
      </c>
      <c r="M70" s="17">
        <f t="shared" si="25"/>
        <v>0.7288135593220338</v>
      </c>
    </row>
    <row r="71" spans="1:13" s="2" customFormat="1" ht="15" customHeight="1">
      <c r="A71" s="42"/>
      <c r="B71" s="16"/>
      <c r="C71" s="16"/>
      <c r="D71" s="16"/>
      <c r="E71" s="16"/>
      <c r="F71" s="16"/>
      <c r="G71" s="17"/>
      <c r="H71" s="16"/>
      <c r="I71" s="16"/>
      <c r="J71" s="16"/>
      <c r="K71" s="16"/>
      <c r="L71" s="16"/>
      <c r="M71" s="17"/>
    </row>
    <row r="72" spans="1:13" s="2" customFormat="1" ht="15" customHeight="1">
      <c r="A72" s="71" t="s">
        <v>65</v>
      </c>
      <c r="B72" s="19"/>
      <c r="C72" s="19"/>
      <c r="D72" s="19"/>
      <c r="E72" s="19"/>
      <c r="F72" s="19"/>
      <c r="G72" s="21"/>
      <c r="H72" s="19"/>
      <c r="I72" s="19"/>
      <c r="J72" s="19"/>
      <c r="K72" s="19"/>
      <c r="L72" s="19"/>
      <c r="M72" s="21"/>
    </row>
    <row r="73" spans="1:13" s="2" customFormat="1" ht="15" customHeight="1">
      <c r="A73" s="42" t="s">
        <v>26</v>
      </c>
      <c r="B73" s="14">
        <v>28942</v>
      </c>
      <c r="C73" s="14">
        <v>9821</v>
      </c>
      <c r="D73" s="14">
        <v>19121</v>
      </c>
      <c r="E73" s="14">
        <v>17387</v>
      </c>
      <c r="F73" s="14">
        <v>1621</v>
      </c>
      <c r="G73" s="15">
        <v>113</v>
      </c>
      <c r="H73" s="19">
        <v>25324</v>
      </c>
      <c r="I73" s="19">
        <f>H73-J73</f>
        <v>10189</v>
      </c>
      <c r="J73" s="19">
        <v>15135</v>
      </c>
      <c r="K73" s="19">
        <v>14481</v>
      </c>
      <c r="L73" s="19">
        <v>623</v>
      </c>
      <c r="M73" s="21">
        <v>31</v>
      </c>
    </row>
    <row r="74" spans="1:13" s="2" customFormat="1" ht="15" customHeight="1">
      <c r="A74" s="42" t="s">
        <v>28</v>
      </c>
      <c r="B74" s="16">
        <f aca="true" t="shared" si="26" ref="B74:G74">+B73/B7*100</f>
        <v>64.35989237029955</v>
      </c>
      <c r="C74" s="16">
        <f t="shared" si="26"/>
        <v>49.508494227957854</v>
      </c>
      <c r="D74" s="16">
        <f t="shared" si="26"/>
        <v>76.08228553238898</v>
      </c>
      <c r="E74" s="16">
        <f t="shared" si="26"/>
        <v>75.20328719723184</v>
      </c>
      <c r="F74" s="16">
        <f t="shared" si="26"/>
        <v>86.17756512493354</v>
      </c>
      <c r="G74" s="17">
        <f t="shared" si="26"/>
        <v>86.25954198473282</v>
      </c>
      <c r="H74" s="16">
        <f aca="true" t="shared" si="27" ref="H74:M74">H73/H7*100</f>
        <v>36.695599252293114</v>
      </c>
      <c r="I74" s="16">
        <f t="shared" si="27"/>
        <v>26.020890262277497</v>
      </c>
      <c r="J74" s="16">
        <f t="shared" si="27"/>
        <v>50.69672405707778</v>
      </c>
      <c r="K74" s="16">
        <f t="shared" si="27"/>
        <v>50.37219980520384</v>
      </c>
      <c r="L74" s="16">
        <f t="shared" si="27"/>
        <v>59.50334288443171</v>
      </c>
      <c r="M74" s="17">
        <f t="shared" si="27"/>
        <v>52.54237288135594</v>
      </c>
    </row>
    <row r="75" spans="1:13" s="2" customFormat="1" ht="15" customHeight="1">
      <c r="A75" s="42" t="s">
        <v>72</v>
      </c>
      <c r="B75" s="14">
        <v>159810</v>
      </c>
      <c r="C75" s="14">
        <v>45287</v>
      </c>
      <c r="D75" s="14">
        <v>114523</v>
      </c>
      <c r="E75" s="14">
        <v>99258</v>
      </c>
      <c r="F75" s="14">
        <v>13899</v>
      </c>
      <c r="G75" s="15">
        <v>1366</v>
      </c>
      <c r="H75" s="19">
        <v>114956</v>
      </c>
      <c r="I75" s="19">
        <f>H75-J75</f>
        <v>42348</v>
      </c>
      <c r="J75" s="19">
        <v>72608</v>
      </c>
      <c r="K75" s="19">
        <v>68382</v>
      </c>
      <c r="L75" s="19">
        <v>3959</v>
      </c>
      <c r="M75" s="21">
        <v>267</v>
      </c>
    </row>
    <row r="76" spans="1:13" s="2" customFormat="1" ht="15" customHeight="1">
      <c r="A76" s="42" t="s">
        <v>8</v>
      </c>
      <c r="B76" s="14">
        <f>+B75/$B$75*100</f>
        <v>100</v>
      </c>
      <c r="C76" s="16">
        <f>+C75/$B$75*100</f>
        <v>28.338026406357546</v>
      </c>
      <c r="D76" s="16">
        <f>+D75/$B$75*100</f>
        <v>71.66197359364244</v>
      </c>
      <c r="E76" s="16">
        <f>+E75/D75*100</f>
        <v>86.67079975201489</v>
      </c>
      <c r="F76" s="16">
        <f>+F75/D75*100</f>
        <v>12.136426743972827</v>
      </c>
      <c r="G76" s="17">
        <f>+G75/D75*100</f>
        <v>1.1927735040122944</v>
      </c>
      <c r="H76" s="18">
        <f>+H75/H75*100</f>
        <v>100</v>
      </c>
      <c r="I76" s="16">
        <f>+I75/H75*100</f>
        <v>36.838442534534956</v>
      </c>
      <c r="J76" s="16">
        <f>+J75/H75*100</f>
        <v>63.161557465465044</v>
      </c>
      <c r="K76" s="16">
        <f>+K75/J75*100</f>
        <v>94.1797047157338</v>
      </c>
      <c r="L76" s="16">
        <f>+L75/J75*100</f>
        <v>5.452567210224768</v>
      </c>
      <c r="M76" s="17">
        <f>+M75/J75*100</f>
        <v>0.36772807404142793</v>
      </c>
    </row>
    <row r="77" spans="1:13" s="2" customFormat="1" ht="15" customHeight="1">
      <c r="A77" s="42" t="s">
        <v>35</v>
      </c>
      <c r="B77" s="16">
        <f aca="true" t="shared" si="28" ref="B77:G77">+B75/B7</f>
        <v>3.5537814939180326</v>
      </c>
      <c r="C77" s="16">
        <f t="shared" si="28"/>
        <v>2.282956092151031</v>
      </c>
      <c r="D77" s="16">
        <f t="shared" si="28"/>
        <v>4.556859780359701</v>
      </c>
      <c r="E77" s="16">
        <f t="shared" si="28"/>
        <v>4.293166089965398</v>
      </c>
      <c r="F77" s="16">
        <f t="shared" si="28"/>
        <v>7.389154704944179</v>
      </c>
      <c r="G77" s="17">
        <f t="shared" si="28"/>
        <v>10.427480916030534</v>
      </c>
      <c r="H77" s="16">
        <f aca="true" t="shared" si="29" ref="H77:M77">H75/H7</f>
        <v>1.6657634290185623</v>
      </c>
      <c r="I77" s="16">
        <f t="shared" si="29"/>
        <v>1.0814924534565977</v>
      </c>
      <c r="J77" s="16">
        <f t="shared" si="29"/>
        <v>2.4321029007838146</v>
      </c>
      <c r="K77" s="16">
        <f t="shared" si="29"/>
        <v>2.378669820509253</v>
      </c>
      <c r="L77" s="16">
        <f t="shared" si="29"/>
        <v>3.781279847182426</v>
      </c>
      <c r="M77" s="17">
        <f t="shared" si="29"/>
        <v>4.52542372881356</v>
      </c>
    </row>
    <row r="78" spans="1:13" s="2" customFormat="1" ht="15" customHeight="1">
      <c r="A78" s="42"/>
      <c r="B78" s="16"/>
      <c r="C78" s="16"/>
      <c r="D78" s="16"/>
      <c r="E78" s="16"/>
      <c r="F78" s="16"/>
      <c r="G78" s="17"/>
      <c r="H78" s="16"/>
      <c r="I78" s="16"/>
      <c r="J78" s="16"/>
      <c r="K78" s="16"/>
      <c r="L78" s="16"/>
      <c r="M78" s="17"/>
    </row>
    <row r="79" spans="1:13" s="2" customFormat="1" ht="15" customHeight="1">
      <c r="A79" s="71" t="s">
        <v>66</v>
      </c>
      <c r="B79" s="14"/>
      <c r="C79" s="14"/>
      <c r="D79" s="14"/>
      <c r="E79" s="14"/>
      <c r="F79" s="14"/>
      <c r="G79" s="15"/>
      <c r="H79" s="19"/>
      <c r="I79" s="19"/>
      <c r="J79" s="19"/>
      <c r="K79" s="19"/>
      <c r="L79" s="19"/>
      <c r="M79" s="21"/>
    </row>
    <row r="80" spans="1:13" s="2" customFormat="1" ht="15" customHeight="1">
      <c r="A80" s="42" t="s">
        <v>26</v>
      </c>
      <c r="B80" s="14">
        <v>9936</v>
      </c>
      <c r="C80" s="14">
        <v>2384</v>
      </c>
      <c r="D80" s="14">
        <v>7552</v>
      </c>
      <c r="E80" s="14">
        <v>6729</v>
      </c>
      <c r="F80" s="14">
        <v>755</v>
      </c>
      <c r="G80" s="15">
        <v>68</v>
      </c>
      <c r="H80" s="19">
        <v>10012</v>
      </c>
      <c r="I80" s="19">
        <f>H80-J80</f>
        <v>3192</v>
      </c>
      <c r="J80" s="19">
        <v>6820</v>
      </c>
      <c r="K80" s="19">
        <v>6481</v>
      </c>
      <c r="L80" s="19">
        <v>320</v>
      </c>
      <c r="M80" s="21">
        <v>19</v>
      </c>
    </row>
    <row r="81" spans="1:13" s="2" customFormat="1" ht="15" customHeight="1">
      <c r="A81" s="42" t="s">
        <v>28</v>
      </c>
      <c r="B81" s="16">
        <f aca="true" t="shared" si="30" ref="B81:G81">+B80/B7*100</f>
        <v>22.095221152349396</v>
      </c>
      <c r="C81" s="16">
        <f t="shared" si="30"/>
        <v>12.01794626203559</v>
      </c>
      <c r="D81" s="16">
        <f t="shared" si="30"/>
        <v>30.049339487505968</v>
      </c>
      <c r="E81" s="16">
        <f t="shared" si="30"/>
        <v>29.10467128027682</v>
      </c>
      <c r="F81" s="16">
        <f t="shared" si="30"/>
        <v>40.13822434875066</v>
      </c>
      <c r="G81" s="17">
        <f t="shared" si="30"/>
        <v>51.908396946564885</v>
      </c>
      <c r="H81" s="16">
        <f aca="true" t="shared" si="31" ref="H81:M81">H80/H7*100</f>
        <v>14.507832084740112</v>
      </c>
      <c r="I81" s="16">
        <f t="shared" si="31"/>
        <v>8.151799167454095</v>
      </c>
      <c r="J81" s="16">
        <f t="shared" si="31"/>
        <v>22.844509948415624</v>
      </c>
      <c r="K81" s="16">
        <f t="shared" si="31"/>
        <v>22.54417698622513</v>
      </c>
      <c r="L81" s="16">
        <f t="shared" si="31"/>
        <v>30.563514804202484</v>
      </c>
      <c r="M81" s="17">
        <f t="shared" si="31"/>
        <v>32.20338983050847</v>
      </c>
    </row>
    <row r="82" spans="1:13" s="2" customFormat="1" ht="15" customHeight="1">
      <c r="A82" s="42" t="s">
        <v>29</v>
      </c>
      <c r="B82" s="14">
        <v>35844</v>
      </c>
      <c r="C82" s="14">
        <v>8226</v>
      </c>
      <c r="D82" s="14">
        <v>27618</v>
      </c>
      <c r="E82" s="14">
        <v>23673</v>
      </c>
      <c r="F82" s="14">
        <v>3404</v>
      </c>
      <c r="G82" s="15">
        <v>541</v>
      </c>
      <c r="H82" s="19">
        <v>42912</v>
      </c>
      <c r="I82" s="19">
        <f>H82-J82</f>
        <v>12590</v>
      </c>
      <c r="J82" s="19">
        <v>30322</v>
      </c>
      <c r="K82" s="19">
        <v>28415</v>
      </c>
      <c r="L82" s="19">
        <v>1745</v>
      </c>
      <c r="M82" s="21">
        <v>162</v>
      </c>
    </row>
    <row r="83" spans="1:13" s="2" customFormat="1" ht="15" customHeight="1">
      <c r="A83" s="42" t="s">
        <v>8</v>
      </c>
      <c r="B83" s="14">
        <f>+B82/$B$82*100</f>
        <v>100</v>
      </c>
      <c r="C83" s="16">
        <f>+C82/$B$82*100</f>
        <v>22.94944760629394</v>
      </c>
      <c r="D83" s="16">
        <v>77.05</v>
      </c>
      <c r="E83" s="16">
        <f>+E82/D82*100</f>
        <v>85.71583749728437</v>
      </c>
      <c r="F83" s="16">
        <f>+F82/D82*100</f>
        <v>12.325295097400247</v>
      </c>
      <c r="G83" s="17">
        <f>+G82/D82*100</f>
        <v>1.9588674053153738</v>
      </c>
      <c r="H83" s="18">
        <f>+H82/H82*100</f>
        <v>100</v>
      </c>
      <c r="I83" s="16">
        <f>+I82/H82*100</f>
        <v>29.339112602535423</v>
      </c>
      <c r="J83" s="16">
        <f>+J82/H82*100</f>
        <v>70.66088739746458</v>
      </c>
      <c r="K83" s="16">
        <f>+K82/J82*100</f>
        <v>93.71083701602797</v>
      </c>
      <c r="L83" s="16">
        <f>+L82/J82*100</f>
        <v>5.754897434206187</v>
      </c>
      <c r="M83" s="17">
        <f>+M82/J82*100</f>
        <v>0.5342655497658466</v>
      </c>
    </row>
    <row r="84" spans="1:13" s="2" customFormat="1" ht="15" customHeight="1">
      <c r="A84" s="51" t="s">
        <v>36</v>
      </c>
      <c r="B84" s="44">
        <v>0.22</v>
      </c>
      <c r="C84" s="44">
        <v>0.12</v>
      </c>
      <c r="D84" s="44">
        <v>0.3</v>
      </c>
      <c r="E84" s="44">
        <v>0.29</v>
      </c>
      <c r="F84" s="44">
        <v>0.4</v>
      </c>
      <c r="G84" s="45">
        <v>0.52</v>
      </c>
      <c r="H84" s="44">
        <f aca="true" t="shared" si="32" ref="H84:M84">H82/H7</f>
        <v>0.621813913723899</v>
      </c>
      <c r="I84" s="44">
        <f t="shared" si="32"/>
        <v>0.32152616390428274</v>
      </c>
      <c r="J84" s="44">
        <f t="shared" si="32"/>
        <v>1.01567629128425</v>
      </c>
      <c r="K84" s="44">
        <f t="shared" si="32"/>
        <v>0.9884165855016002</v>
      </c>
      <c r="L84" s="44">
        <f t="shared" si="32"/>
        <v>1.6666666666666667</v>
      </c>
      <c r="M84" s="45">
        <f t="shared" si="32"/>
        <v>2.7457627118644066</v>
      </c>
    </row>
    <row r="85" spans="1:13" s="2" customFormat="1" ht="15" customHeight="1">
      <c r="A85" s="11" t="s">
        <v>52</v>
      </c>
      <c r="B85" s="14"/>
      <c r="C85" s="14"/>
      <c r="D85" s="14"/>
      <c r="E85" s="14"/>
      <c r="F85" s="14"/>
      <c r="G85" s="14"/>
      <c r="H85" s="19"/>
      <c r="I85" s="19"/>
      <c r="J85" s="19"/>
      <c r="K85" s="19"/>
      <c r="L85" s="19"/>
      <c r="M85" s="19"/>
    </row>
    <row r="88" ht="11.25" customHeight="1">
      <c r="A88" s="3"/>
    </row>
  </sheetData>
  <sheetProtection/>
  <mergeCells count="11">
    <mergeCell ref="A1:M1"/>
    <mergeCell ref="A4:A6"/>
    <mergeCell ref="B4:G4"/>
    <mergeCell ref="H4:M4"/>
    <mergeCell ref="B5:B6"/>
    <mergeCell ref="C5:C6"/>
    <mergeCell ref="D5:G5"/>
    <mergeCell ref="B35:E35"/>
    <mergeCell ref="H5:H6"/>
    <mergeCell ref="I5:I6"/>
    <mergeCell ref="J5:M5"/>
  </mergeCells>
  <printOptions/>
  <pageMargins left="1" right="0.75" top="1" bottom="1" header="0.75" footer="0.75"/>
  <pageSetup firstPageNumber="25" useFirstPageNumber="1" horizontalDpi="600" verticalDpi="600" orientation="portrait" scale="95" r:id="rId1"/>
  <headerFooter alignWithMargins="0">
    <oddFooter>&amp;L&amp;"Arial Narrow,Regular"&amp;8Zila Series : Narayanganj&amp;C&amp;"Arial Narrow,Regular"&amp;P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89"/>
  <sheetViews>
    <sheetView zoomScaleSheetLayoutView="100" zoomScalePageLayoutView="0" workbookViewId="0" topLeftCell="A1">
      <selection activeCell="E18" sqref="E18"/>
    </sheetView>
  </sheetViews>
  <sheetFormatPr defaultColWidth="9.140625" defaultRowHeight="15" customHeight="1"/>
  <cols>
    <col min="1" max="1" width="21.00390625" style="83" customWidth="1"/>
    <col min="2" max="3" width="6.7109375" style="83" customWidth="1"/>
    <col min="4" max="4" width="5.57421875" style="83" customWidth="1"/>
    <col min="5" max="5" width="5.7109375" style="83" customWidth="1"/>
    <col min="6" max="6" width="5.421875" style="83" customWidth="1"/>
    <col min="7" max="7" width="5.57421875" style="83" customWidth="1"/>
    <col min="8" max="8" width="6.28125" style="83" customWidth="1"/>
    <col min="9" max="9" width="6.57421875" style="79" customWidth="1"/>
    <col min="10" max="10" width="5.421875" style="79" customWidth="1"/>
    <col min="11" max="11" width="6.00390625" style="79" customWidth="1"/>
    <col min="12" max="12" width="5.28125" style="79" customWidth="1"/>
    <col min="13" max="13" width="5.57421875" style="79" customWidth="1"/>
    <col min="14" max="14" width="9.140625" style="79" customWidth="1"/>
    <col min="15" max="15" width="8.7109375" style="79" customWidth="1"/>
    <col min="16" max="16384" width="9.140625" style="79" customWidth="1"/>
  </cols>
  <sheetData>
    <row r="1" spans="1:13" ht="14.25" customHeight="1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 customHeight="1">
      <c r="A3" s="6" t="s">
        <v>59</v>
      </c>
      <c r="B3" s="5"/>
      <c r="C3" s="5"/>
      <c r="D3" s="5"/>
      <c r="E3" s="7" t="s">
        <v>46</v>
      </c>
      <c r="F3" s="36"/>
      <c r="G3" s="36"/>
      <c r="H3" s="36"/>
      <c r="I3" s="36"/>
      <c r="J3" s="5"/>
      <c r="K3" s="7" t="s">
        <v>0</v>
      </c>
      <c r="L3" s="5"/>
      <c r="M3" s="5"/>
    </row>
    <row r="4" spans="1:24" s="82" customFormat="1" ht="14.25" customHeight="1">
      <c r="A4" s="103" t="s">
        <v>1</v>
      </c>
      <c r="B4" s="104">
        <v>1996</v>
      </c>
      <c r="C4" s="104"/>
      <c r="D4" s="104"/>
      <c r="E4" s="104"/>
      <c r="F4" s="104"/>
      <c r="G4" s="104"/>
      <c r="H4" s="104">
        <v>2008</v>
      </c>
      <c r="I4" s="104"/>
      <c r="J4" s="104"/>
      <c r="K4" s="104"/>
      <c r="L4" s="104"/>
      <c r="M4" s="104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82" customFormat="1" ht="14.25" customHeight="1">
      <c r="A5" s="103"/>
      <c r="B5" s="100" t="s">
        <v>38</v>
      </c>
      <c r="C5" s="105" t="s">
        <v>41</v>
      </c>
      <c r="D5" s="91" t="s">
        <v>3</v>
      </c>
      <c r="E5" s="91"/>
      <c r="F5" s="91"/>
      <c r="G5" s="91"/>
      <c r="H5" s="96" t="s">
        <v>2</v>
      </c>
      <c r="I5" s="107" t="s">
        <v>39</v>
      </c>
      <c r="J5" s="91" t="s">
        <v>3</v>
      </c>
      <c r="K5" s="91"/>
      <c r="L5" s="91"/>
      <c r="M5" s="9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82" customFormat="1" ht="14.25" customHeight="1">
      <c r="A6" s="103"/>
      <c r="B6" s="100"/>
      <c r="C6" s="106"/>
      <c r="D6" s="8" t="s">
        <v>50</v>
      </c>
      <c r="E6" s="8" t="s">
        <v>4</v>
      </c>
      <c r="F6" s="9" t="s">
        <v>5</v>
      </c>
      <c r="G6" s="8" t="s">
        <v>6</v>
      </c>
      <c r="H6" s="96"/>
      <c r="I6" s="96"/>
      <c r="J6" s="8" t="s">
        <v>50</v>
      </c>
      <c r="K6" s="8" t="s">
        <v>4</v>
      </c>
      <c r="L6" s="9" t="s">
        <v>5</v>
      </c>
      <c r="M6" s="8" t="s">
        <v>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82" customFormat="1" ht="14.25" customHeight="1">
      <c r="A7" s="80" t="s">
        <v>7</v>
      </c>
      <c r="B7" s="38"/>
      <c r="C7" s="39"/>
      <c r="D7" s="52"/>
      <c r="E7" s="39"/>
      <c r="F7" s="39"/>
      <c r="G7" s="40"/>
      <c r="H7" s="41">
        <v>60269</v>
      </c>
      <c r="I7" s="19">
        <f>H7-J7</f>
        <v>48966</v>
      </c>
      <c r="J7" s="55">
        <v>11303</v>
      </c>
      <c r="K7" s="41">
        <v>10970</v>
      </c>
      <c r="L7" s="41">
        <v>303</v>
      </c>
      <c r="M7" s="47">
        <v>30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82" customFormat="1" ht="14.25" customHeight="1">
      <c r="A8" s="42" t="s">
        <v>8</v>
      </c>
      <c r="B8" s="13"/>
      <c r="C8" s="16"/>
      <c r="D8" s="16"/>
      <c r="E8" s="16"/>
      <c r="F8" s="16"/>
      <c r="G8" s="17"/>
      <c r="H8" s="18">
        <f>+H7/H7*100</f>
        <v>100</v>
      </c>
      <c r="I8" s="16">
        <f>+I7/H7*100</f>
        <v>81.24574822877433</v>
      </c>
      <c r="J8" s="16">
        <f>+J7/H7*100</f>
        <v>18.75425177122567</v>
      </c>
      <c r="K8" s="16">
        <f>+K7/J7*100</f>
        <v>97.05387950101742</v>
      </c>
      <c r="L8" s="16">
        <f>+L7/J7*100</f>
        <v>2.68070423781297</v>
      </c>
      <c r="M8" s="17">
        <f>+M7/J7*100</f>
        <v>0.265416261169601</v>
      </c>
      <c r="N8" s="79"/>
      <c r="O8" s="79"/>
      <c r="P8" s="1"/>
      <c r="Q8" s="1"/>
      <c r="R8" s="1"/>
      <c r="S8" s="1"/>
      <c r="T8" s="1"/>
      <c r="U8" s="1"/>
      <c r="V8" s="1"/>
      <c r="W8" s="1"/>
      <c r="X8" s="1"/>
    </row>
    <row r="9" spans="1:24" s="82" customFormat="1" ht="14.25" customHeight="1">
      <c r="A9" s="42"/>
      <c r="B9" s="13"/>
      <c r="C9" s="16"/>
      <c r="D9" s="16"/>
      <c r="E9" s="16"/>
      <c r="F9" s="16"/>
      <c r="G9" s="17"/>
      <c r="H9" s="18"/>
      <c r="I9" s="16"/>
      <c r="J9" s="16"/>
      <c r="K9" s="16"/>
      <c r="L9" s="16"/>
      <c r="M9" s="17"/>
      <c r="N9" s="79"/>
      <c r="O9" s="79"/>
      <c r="P9" s="1"/>
      <c r="Q9" s="1"/>
      <c r="R9" s="1"/>
      <c r="S9" s="1"/>
      <c r="T9" s="1"/>
      <c r="U9" s="1"/>
      <c r="V9" s="1"/>
      <c r="W9" s="1"/>
      <c r="X9" s="1"/>
    </row>
    <row r="10" spans="1:24" s="82" customFormat="1" ht="14.25" customHeight="1">
      <c r="A10" s="70" t="s">
        <v>60</v>
      </c>
      <c r="B10" s="20"/>
      <c r="C10" s="19"/>
      <c r="D10" s="19"/>
      <c r="E10" s="19"/>
      <c r="F10" s="19"/>
      <c r="G10" s="21"/>
      <c r="H10" s="19"/>
      <c r="I10" s="19"/>
      <c r="J10" s="19"/>
      <c r="K10" s="19"/>
      <c r="L10" s="19"/>
      <c r="M10" s="2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82" customFormat="1" ht="14.25" customHeight="1">
      <c r="A11" s="65" t="s">
        <v>9</v>
      </c>
      <c r="B11" s="13"/>
      <c r="C11" s="14"/>
      <c r="D11" s="14"/>
      <c r="E11" s="14"/>
      <c r="F11" s="14"/>
      <c r="G11" s="15"/>
      <c r="H11" s="19">
        <v>38096</v>
      </c>
      <c r="I11" s="19">
        <f>H11-J11</f>
        <v>31721</v>
      </c>
      <c r="J11" s="19">
        <v>6375</v>
      </c>
      <c r="K11" s="19">
        <v>6211</v>
      </c>
      <c r="L11" s="19">
        <v>154</v>
      </c>
      <c r="M11" s="21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82" customFormat="1" ht="14.25" customHeight="1">
      <c r="A12" s="42" t="s">
        <v>8</v>
      </c>
      <c r="B12" s="13"/>
      <c r="C12" s="16"/>
      <c r="D12" s="16"/>
      <c r="E12" s="16"/>
      <c r="F12" s="16"/>
      <c r="G12" s="17"/>
      <c r="H12" s="18">
        <f>+H11/H11*100</f>
        <v>100</v>
      </c>
      <c r="I12" s="16">
        <f>+I11/H11*100</f>
        <v>83.26595968080638</v>
      </c>
      <c r="J12" s="16">
        <f>+J11/H11*100</f>
        <v>16.734040319193618</v>
      </c>
      <c r="K12" s="16">
        <f>+K11/J11*100</f>
        <v>97.42745098039217</v>
      </c>
      <c r="L12" s="16">
        <f>+L11/J11*100</f>
        <v>2.415686274509804</v>
      </c>
      <c r="M12" s="17">
        <f>+M11/J11*100</f>
        <v>0.1568627450980392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82" customFormat="1" ht="14.25" customHeight="1">
      <c r="A13" s="42" t="s">
        <v>10</v>
      </c>
      <c r="B13" s="22"/>
      <c r="C13" s="16"/>
      <c r="D13" s="16"/>
      <c r="E13" s="16"/>
      <c r="F13" s="16"/>
      <c r="G13" s="17"/>
      <c r="H13" s="16">
        <f>+H11/$H$7*100</f>
        <v>63.209942092949944</v>
      </c>
      <c r="I13" s="16">
        <f>+I11/$I$7*100</f>
        <v>64.78168525099048</v>
      </c>
      <c r="J13" s="16">
        <f>+J11/$J$7*100</f>
        <v>56.400955498540206</v>
      </c>
      <c r="K13" s="16">
        <f>+K11/$K$7*100</f>
        <v>56.61804922515953</v>
      </c>
      <c r="L13" s="16">
        <f>+L11/$L$7*100</f>
        <v>50.82508250825083</v>
      </c>
      <c r="M13" s="17">
        <f>+M11/$M$7*100</f>
        <v>33.33333333333333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82" customFormat="1" ht="14.25" customHeight="1">
      <c r="A14" s="65"/>
      <c r="B14" s="23"/>
      <c r="C14" s="24"/>
      <c r="D14" s="24"/>
      <c r="E14" s="24"/>
      <c r="F14" s="24"/>
      <c r="G14" s="25"/>
      <c r="H14" s="19"/>
      <c r="I14" s="19"/>
      <c r="J14" s="19"/>
      <c r="K14" s="19"/>
      <c r="L14" s="19"/>
      <c r="M14" s="2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82" customFormat="1" ht="14.25" customHeight="1">
      <c r="A15" s="65" t="s">
        <v>11</v>
      </c>
      <c r="B15" s="13"/>
      <c r="C15" s="14"/>
      <c r="D15" s="14"/>
      <c r="E15" s="14"/>
      <c r="F15" s="14"/>
      <c r="G15" s="15"/>
      <c r="H15" s="19">
        <v>6278</v>
      </c>
      <c r="I15" s="19">
        <f>H15-J15</f>
        <v>1781</v>
      </c>
      <c r="J15" s="19">
        <v>4497</v>
      </c>
      <c r="K15" s="19">
        <v>4334</v>
      </c>
      <c r="L15" s="19">
        <v>144</v>
      </c>
      <c r="M15" s="21">
        <v>19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82" customFormat="1" ht="14.25" customHeight="1">
      <c r="A16" s="42" t="s">
        <v>12</v>
      </c>
      <c r="B16" s="13"/>
      <c r="C16" s="14"/>
      <c r="D16" s="14"/>
      <c r="E16" s="14"/>
      <c r="F16" s="14"/>
      <c r="G16" s="15"/>
      <c r="H16" s="18">
        <f>+H15/H15*100</f>
        <v>100</v>
      </c>
      <c r="I16" s="16">
        <f>+I15/H15*100</f>
        <v>28.36890729531698</v>
      </c>
      <c r="J16" s="16">
        <f>+J15/H15*100</f>
        <v>71.63109270468301</v>
      </c>
      <c r="K16" s="16">
        <f>+K15/J15*100</f>
        <v>96.37536135201246</v>
      </c>
      <c r="L16" s="16">
        <f>+L15/J15*100</f>
        <v>3.2021347565043365</v>
      </c>
      <c r="M16" s="17">
        <f>+M15/J15*100</f>
        <v>0.42250389148321105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82" customFormat="1" ht="14.25" customHeight="1">
      <c r="A17" s="42" t="s">
        <v>10</v>
      </c>
      <c r="B17" s="22"/>
      <c r="C17" s="16"/>
      <c r="D17" s="16"/>
      <c r="E17" s="16"/>
      <c r="F17" s="16"/>
      <c r="G17" s="17"/>
      <c r="H17" s="16">
        <f>+H15/$H$7*100</f>
        <v>10.416632099420928</v>
      </c>
      <c r="I17" s="16">
        <f>+I15/$I$7*100</f>
        <v>3.6372176612343257</v>
      </c>
      <c r="J17" s="16">
        <f>+J15/$J$7*100</f>
        <v>39.78589754932319</v>
      </c>
      <c r="K17" s="16">
        <f>+K15/$K$7*100</f>
        <v>39.5077484047402</v>
      </c>
      <c r="L17" s="16">
        <f>+L15/$L$7*100</f>
        <v>47.524752475247524</v>
      </c>
      <c r="M17" s="17">
        <f>+M15/$M$7*100</f>
        <v>63.33333333333333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82" customFormat="1" ht="14.25" customHeight="1">
      <c r="A18" s="65"/>
      <c r="B18" s="20"/>
      <c r="C18" s="24"/>
      <c r="D18" s="24"/>
      <c r="E18" s="24"/>
      <c r="F18" s="24"/>
      <c r="G18" s="25"/>
      <c r="H18" s="19"/>
      <c r="I18" s="19"/>
      <c r="J18" s="19"/>
      <c r="K18" s="19"/>
      <c r="L18" s="19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82" customFormat="1" ht="14.25" customHeight="1">
      <c r="A19" s="65" t="s">
        <v>13</v>
      </c>
      <c r="B19" s="13"/>
      <c r="C19" s="14"/>
      <c r="D19" s="14"/>
      <c r="E19" s="14"/>
      <c r="F19" s="14"/>
      <c r="G19" s="15"/>
      <c r="H19" s="19">
        <v>15895</v>
      </c>
      <c r="I19" s="19">
        <f>H19-J19</f>
        <v>15464</v>
      </c>
      <c r="J19" s="19">
        <v>431</v>
      </c>
      <c r="K19" s="19">
        <v>425</v>
      </c>
      <c r="L19" s="19">
        <v>5</v>
      </c>
      <c r="M19" s="21">
        <v>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82" customFormat="1" ht="14.25" customHeight="1">
      <c r="A20" s="42" t="s">
        <v>8</v>
      </c>
      <c r="B20" s="13"/>
      <c r="C20" s="16"/>
      <c r="D20" s="16"/>
      <c r="E20" s="16"/>
      <c r="F20" s="16"/>
      <c r="G20" s="17"/>
      <c r="H20" s="18">
        <f>+H19/H19*100</f>
        <v>100</v>
      </c>
      <c r="I20" s="16">
        <f>+I19/H19*100</f>
        <v>97.28845548914752</v>
      </c>
      <c r="J20" s="16">
        <f>+J19/H19*100</f>
        <v>2.7115445108524696</v>
      </c>
      <c r="K20" s="16">
        <f>+K19/J19*100</f>
        <v>98.60788863109049</v>
      </c>
      <c r="L20" s="16">
        <f>+L19/J19*100</f>
        <v>1.160092807424594</v>
      </c>
      <c r="M20" s="17">
        <f>+M19/J19*100</f>
        <v>0.23201856148491878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82" customFormat="1" ht="14.25" customHeight="1">
      <c r="A21" s="42" t="s">
        <v>10</v>
      </c>
      <c r="B21" s="22"/>
      <c r="C21" s="16"/>
      <c r="D21" s="16"/>
      <c r="E21" s="16"/>
      <c r="F21" s="16"/>
      <c r="G21" s="17"/>
      <c r="H21" s="16">
        <f>+H19/$H$7*100</f>
        <v>26.37342580762913</v>
      </c>
      <c r="I21" s="16">
        <f>+I19/$I$7*100</f>
        <v>31.58109708777519</v>
      </c>
      <c r="J21" s="16">
        <f>+J19/$J$7*100</f>
        <v>3.813146952136601</v>
      </c>
      <c r="K21" s="16">
        <f>+K19/$K$7*100</f>
        <v>3.8742023701002735</v>
      </c>
      <c r="L21" s="16">
        <f>+L19/$L$7*100</f>
        <v>1.65016501650165</v>
      </c>
      <c r="M21" s="17">
        <f>+M19/$M$7*100</f>
        <v>3.3333333333333335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82" customFormat="1" ht="14.25" customHeight="1">
      <c r="A22" s="65"/>
      <c r="B22" s="13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82" customFormat="1" ht="14.25" customHeight="1">
      <c r="A23" s="70" t="s">
        <v>14</v>
      </c>
      <c r="B23" s="13"/>
      <c r="C23" s="14"/>
      <c r="D23" s="14"/>
      <c r="E23" s="14"/>
      <c r="F23" s="14"/>
      <c r="G23" s="15"/>
      <c r="H23" s="19">
        <v>2710</v>
      </c>
      <c r="I23" s="19">
        <f>H23-J23</f>
        <v>1496</v>
      </c>
      <c r="J23" s="19">
        <v>1214</v>
      </c>
      <c r="K23" s="19">
        <v>1182</v>
      </c>
      <c r="L23" s="19">
        <v>30</v>
      </c>
      <c r="M23" s="21">
        <v>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82" customFormat="1" ht="14.25" customHeight="1">
      <c r="A24" s="42" t="s">
        <v>12</v>
      </c>
      <c r="B24" s="13"/>
      <c r="C24" s="16"/>
      <c r="D24" s="16"/>
      <c r="E24" s="16"/>
      <c r="F24" s="16"/>
      <c r="G24" s="17"/>
      <c r="H24" s="18">
        <f>+H23/H23*100</f>
        <v>100</v>
      </c>
      <c r="I24" s="16">
        <f>+I23/H23*100</f>
        <v>55.20295202952029</v>
      </c>
      <c r="J24" s="16">
        <f>+J23/H23*100</f>
        <v>44.7970479704797</v>
      </c>
      <c r="K24" s="16">
        <f>+K23/J23*100</f>
        <v>97.36408566721582</v>
      </c>
      <c r="L24" s="16">
        <f>+L23/J23*100</f>
        <v>2.471169686985173</v>
      </c>
      <c r="M24" s="17">
        <f>+M23/J23*100</f>
        <v>0.16474464579901155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82" customFormat="1" ht="14.25" customHeight="1">
      <c r="A25" s="42" t="s">
        <v>10</v>
      </c>
      <c r="B25" s="22"/>
      <c r="C25" s="16"/>
      <c r="D25" s="16"/>
      <c r="E25" s="16"/>
      <c r="F25" s="16"/>
      <c r="G25" s="17"/>
      <c r="H25" s="16">
        <f>+H23/$H$7*100</f>
        <v>4.496507325490716</v>
      </c>
      <c r="I25" s="16">
        <f>+I23/$I$7*100</f>
        <v>3.0551811461013765</v>
      </c>
      <c r="J25" s="16">
        <f>+J23/$J$7*100</f>
        <v>10.740511368663187</v>
      </c>
      <c r="K25" s="16">
        <f>+K23/$K$7*100</f>
        <v>10.774840474020055</v>
      </c>
      <c r="L25" s="16">
        <f>+L23/$L$7*100</f>
        <v>9.900990099009901</v>
      </c>
      <c r="M25" s="17">
        <f>+M23/$M$7*100</f>
        <v>6.666666666666667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82" customFormat="1" ht="14.25" customHeight="1">
      <c r="A26" s="65"/>
      <c r="B26" s="13"/>
      <c r="C26" s="14"/>
      <c r="D26" s="14"/>
      <c r="E26" s="14"/>
      <c r="F26" s="14"/>
      <c r="G26" s="15"/>
      <c r="H26" s="19"/>
      <c r="I26" s="19"/>
      <c r="J26" s="19"/>
      <c r="K26" s="19"/>
      <c r="L26" s="19"/>
      <c r="M26" s="2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2" customFormat="1" ht="14.25" customHeight="1">
      <c r="A27" s="70" t="s">
        <v>15</v>
      </c>
      <c r="B27" s="13"/>
      <c r="C27" s="14"/>
      <c r="D27" s="14"/>
      <c r="E27" s="14"/>
      <c r="F27" s="14"/>
      <c r="G27" s="15"/>
      <c r="H27" s="19">
        <v>10336</v>
      </c>
      <c r="I27" s="19">
        <f>H27-J27</f>
        <v>4001</v>
      </c>
      <c r="J27" s="12">
        <v>6335</v>
      </c>
      <c r="K27" s="19">
        <v>5303</v>
      </c>
      <c r="L27" s="19">
        <v>852</v>
      </c>
      <c r="M27" s="21">
        <v>180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82" customFormat="1" ht="14.25" customHeight="1">
      <c r="A28" s="42" t="s">
        <v>12</v>
      </c>
      <c r="B28" s="13"/>
      <c r="C28" s="16"/>
      <c r="D28" s="16"/>
      <c r="E28" s="16"/>
      <c r="F28" s="16"/>
      <c r="G28" s="17"/>
      <c r="H28" s="18">
        <f>+H27/H27*100</f>
        <v>100</v>
      </c>
      <c r="I28" s="16">
        <f>+I27/H27*100</f>
        <v>38.7093653250774</v>
      </c>
      <c r="J28" s="16">
        <f>+J27/H27*100</f>
        <v>61.29063467492261</v>
      </c>
      <c r="K28" s="16">
        <f>+K27/J27*100</f>
        <v>83.7095501183899</v>
      </c>
      <c r="L28" s="16">
        <f>+L27/J27*100</f>
        <v>13.449092344119967</v>
      </c>
      <c r="M28" s="17">
        <f>+M27/J27*100</f>
        <v>2.841357537490134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82" customFormat="1" ht="14.25" customHeight="1">
      <c r="A29" s="42" t="s">
        <v>16</v>
      </c>
      <c r="B29" s="22"/>
      <c r="C29" s="16"/>
      <c r="D29" s="16"/>
      <c r="E29" s="16"/>
      <c r="F29" s="16"/>
      <c r="G29" s="17"/>
      <c r="H29" s="16">
        <f aca="true" t="shared" si="0" ref="H29:M29">H27/H32*100</f>
        <v>101.28368446839784</v>
      </c>
      <c r="I29" s="16">
        <f t="shared" si="0"/>
        <v>173.88092133854846</v>
      </c>
      <c r="J29" s="16">
        <f>J27/J32*100</f>
        <v>80.14929149797571</v>
      </c>
      <c r="K29" s="16">
        <f t="shared" si="0"/>
        <v>82.73010920436818</v>
      </c>
      <c r="L29" s="16">
        <f t="shared" si="0"/>
        <v>74.28073234524848</v>
      </c>
      <c r="M29" s="17">
        <f t="shared" si="0"/>
        <v>51.724137931034484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82" customFormat="1" ht="14.25" customHeight="1">
      <c r="A30" s="42" t="s">
        <v>17</v>
      </c>
      <c r="B30" s="22"/>
      <c r="C30" s="16"/>
      <c r="D30" s="16"/>
      <c r="E30" s="16"/>
      <c r="F30" s="16"/>
      <c r="G30" s="17"/>
      <c r="H30" s="16">
        <f aca="true" t="shared" si="1" ref="H30:M30">H27/H7</f>
        <v>0.17149778493089315</v>
      </c>
      <c r="I30" s="16">
        <f t="shared" si="1"/>
        <v>0.08170975779112037</v>
      </c>
      <c r="J30" s="16">
        <f t="shared" si="1"/>
        <v>0.5604706715031408</v>
      </c>
      <c r="K30" s="16">
        <f t="shared" si="1"/>
        <v>0.4834092980856882</v>
      </c>
      <c r="L30" s="16">
        <f t="shared" si="1"/>
        <v>2.8118811881188117</v>
      </c>
      <c r="M30" s="17">
        <f t="shared" si="1"/>
        <v>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82" customFormat="1" ht="14.25" customHeight="1">
      <c r="A31" s="65"/>
      <c r="B31" s="13"/>
      <c r="C31" s="14"/>
      <c r="D31" s="14"/>
      <c r="E31" s="14"/>
      <c r="F31" s="14"/>
      <c r="G31" s="15"/>
      <c r="H31" s="19"/>
      <c r="I31" s="19"/>
      <c r="J31" s="19"/>
      <c r="K31" s="19"/>
      <c r="L31" s="19"/>
      <c r="M31" s="2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82" customFormat="1" ht="14.25" customHeight="1">
      <c r="A32" s="70" t="s">
        <v>61</v>
      </c>
      <c r="B32" s="13"/>
      <c r="C32" s="14"/>
      <c r="D32" s="14"/>
      <c r="E32" s="14"/>
      <c r="F32" s="14"/>
      <c r="G32" s="15"/>
      <c r="H32" s="19">
        <v>10205</v>
      </c>
      <c r="I32" s="19">
        <f>H32-J32</f>
        <v>2301</v>
      </c>
      <c r="J32" s="19">
        <v>7904</v>
      </c>
      <c r="K32" s="19">
        <v>6410</v>
      </c>
      <c r="L32" s="19">
        <v>1147</v>
      </c>
      <c r="M32" s="56">
        <v>348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82" customFormat="1" ht="14.25" customHeight="1">
      <c r="A33" s="42" t="s">
        <v>12</v>
      </c>
      <c r="B33" s="13"/>
      <c r="C33" s="16"/>
      <c r="D33" s="16"/>
      <c r="E33" s="16"/>
      <c r="F33" s="16"/>
      <c r="G33" s="17"/>
      <c r="H33" s="18">
        <f>+H32/H32*100</f>
        <v>100</v>
      </c>
      <c r="I33" s="16">
        <f>+I32/H32*100</f>
        <v>22.547770700636942</v>
      </c>
      <c r="J33" s="16">
        <f>+J32/H32*100</f>
        <v>77.45222929936307</v>
      </c>
      <c r="K33" s="16">
        <f>+K32/J32*100</f>
        <v>81.09817813765183</v>
      </c>
      <c r="L33" s="16">
        <f>+L32/J32*100</f>
        <v>14.511639676113361</v>
      </c>
      <c r="M33" s="17">
        <f>+M32/J32*100</f>
        <v>4.402834008097166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82" customFormat="1" ht="14.25" customHeight="1">
      <c r="A34" s="42" t="s">
        <v>17</v>
      </c>
      <c r="B34" s="22"/>
      <c r="C34" s="16"/>
      <c r="D34" s="16"/>
      <c r="E34" s="16"/>
      <c r="F34" s="16"/>
      <c r="G34" s="17"/>
      <c r="H34" s="16">
        <f aca="true" t="shared" si="2" ref="H34:M34">H32/H7</f>
        <v>0.1693241965189401</v>
      </c>
      <c r="I34" s="16">
        <f t="shared" si="2"/>
        <v>0.046991790221786546</v>
      </c>
      <c r="J34" s="16">
        <f t="shared" si="2"/>
        <v>0.699283376094842</v>
      </c>
      <c r="K34" s="16">
        <f t="shared" si="2"/>
        <v>0.5843208751139471</v>
      </c>
      <c r="L34" s="16">
        <f t="shared" si="2"/>
        <v>3.7854785478547854</v>
      </c>
      <c r="M34" s="17">
        <f t="shared" si="2"/>
        <v>11.6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82" customFormat="1" ht="14.25" customHeight="1">
      <c r="A35" s="20"/>
      <c r="B35" s="101"/>
      <c r="C35" s="97"/>
      <c r="D35" s="97"/>
      <c r="E35" s="97"/>
      <c r="F35" s="19"/>
      <c r="G35" s="21"/>
      <c r="H35" s="19"/>
      <c r="I35" s="19"/>
      <c r="J35" s="19"/>
      <c r="K35" s="19"/>
      <c r="L35" s="19"/>
      <c r="M35" s="2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2" customFormat="1" ht="14.25" customHeight="1">
      <c r="A36" s="71" t="s">
        <v>62</v>
      </c>
      <c r="B36" s="13"/>
      <c r="C36" s="14"/>
      <c r="D36" s="14"/>
      <c r="E36" s="14"/>
      <c r="F36" s="14"/>
      <c r="G36" s="15"/>
      <c r="H36" s="19">
        <v>2560</v>
      </c>
      <c r="I36" s="19">
        <f>H36-J36</f>
        <v>1675</v>
      </c>
      <c r="J36" s="19">
        <v>885</v>
      </c>
      <c r="K36" s="19">
        <v>829</v>
      </c>
      <c r="L36" s="19">
        <v>52</v>
      </c>
      <c r="M36" s="21">
        <v>4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2" customFormat="1" ht="14.25" customHeight="1">
      <c r="A37" s="42" t="s">
        <v>12</v>
      </c>
      <c r="B37" s="26"/>
      <c r="C37" s="16"/>
      <c r="D37" s="16"/>
      <c r="E37" s="16"/>
      <c r="F37" s="16"/>
      <c r="G37" s="17"/>
      <c r="H37" s="18">
        <f>+H36/H36*100</f>
        <v>100</v>
      </c>
      <c r="I37" s="16">
        <f>+I36/H36*100</f>
        <v>65.4296875</v>
      </c>
      <c r="J37" s="16">
        <f>+J36/H36*100</f>
        <v>34.5703125</v>
      </c>
      <c r="K37" s="16">
        <f>+K36/J36*100</f>
        <v>93.67231638418079</v>
      </c>
      <c r="L37" s="16">
        <f>+L36/J36*100</f>
        <v>5.875706214689266</v>
      </c>
      <c r="M37" s="17">
        <f>+M36/J36*100</f>
        <v>0.4519774011299435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2" customFormat="1" ht="14.25" customHeight="1">
      <c r="A38" s="42" t="s">
        <v>18</v>
      </c>
      <c r="B38" s="22"/>
      <c r="C38" s="16"/>
      <c r="D38" s="16"/>
      <c r="E38" s="16"/>
      <c r="F38" s="16"/>
      <c r="G38" s="17"/>
      <c r="H38" s="16">
        <f aca="true" t="shared" si="3" ref="H38:M38">H36/H32*100</f>
        <v>25.085742283194513</v>
      </c>
      <c r="I38" s="16">
        <f t="shared" si="3"/>
        <v>72.79443720121687</v>
      </c>
      <c r="J38" s="16">
        <f t="shared" si="3"/>
        <v>11.196862348178138</v>
      </c>
      <c r="K38" s="16">
        <f t="shared" si="3"/>
        <v>12.932917316692668</v>
      </c>
      <c r="L38" s="16">
        <f t="shared" si="3"/>
        <v>4.533565823888405</v>
      </c>
      <c r="M38" s="17">
        <f t="shared" si="3"/>
        <v>1.1494252873563218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2" customFormat="1" ht="14.25" customHeight="1">
      <c r="A39" s="42" t="s">
        <v>17</v>
      </c>
      <c r="B39" s="22"/>
      <c r="C39" s="16"/>
      <c r="D39" s="16"/>
      <c r="E39" s="16"/>
      <c r="F39" s="16"/>
      <c r="G39" s="17"/>
      <c r="H39" s="16">
        <f aca="true" t="shared" si="4" ref="H39:M39">H36/H7</f>
        <v>0.042476231561831126</v>
      </c>
      <c r="I39" s="16">
        <f t="shared" si="4"/>
        <v>0.03420740922272597</v>
      </c>
      <c r="J39" s="16">
        <f t="shared" si="4"/>
        <v>0.07829779704503229</v>
      </c>
      <c r="K39" s="16">
        <f t="shared" si="4"/>
        <v>0.07556973564266181</v>
      </c>
      <c r="L39" s="16">
        <f t="shared" si="4"/>
        <v>0.1716171617161716</v>
      </c>
      <c r="M39" s="17">
        <f t="shared" si="4"/>
        <v>0.13333333333333333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2" customFormat="1" ht="14.25" customHeight="1">
      <c r="A40" s="72"/>
      <c r="B40" s="13"/>
      <c r="C40" s="14"/>
      <c r="D40" s="14"/>
      <c r="E40" s="14"/>
      <c r="F40" s="14"/>
      <c r="G40" s="15"/>
      <c r="H40" s="19"/>
      <c r="I40" s="19"/>
      <c r="J40" s="19"/>
      <c r="K40" s="19"/>
      <c r="L40" s="19"/>
      <c r="M40" s="2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2" customFormat="1" ht="14.25" customHeight="1">
      <c r="A41" s="71" t="s">
        <v>63</v>
      </c>
      <c r="B41" s="13"/>
      <c r="C41" s="14"/>
      <c r="D41" s="14"/>
      <c r="E41" s="14"/>
      <c r="F41" s="14"/>
      <c r="G41" s="15"/>
      <c r="H41" s="19">
        <v>6304</v>
      </c>
      <c r="I41" s="19">
        <f>H41-J41</f>
        <v>73</v>
      </c>
      <c r="J41" s="19">
        <v>6231</v>
      </c>
      <c r="K41" s="19">
        <v>4997</v>
      </c>
      <c r="L41" s="19">
        <v>951</v>
      </c>
      <c r="M41" s="21">
        <v>282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82" customFormat="1" ht="14.25" customHeight="1">
      <c r="A42" s="42" t="s">
        <v>12</v>
      </c>
      <c r="B42" s="13"/>
      <c r="C42" s="16"/>
      <c r="D42" s="16"/>
      <c r="E42" s="16"/>
      <c r="F42" s="16"/>
      <c r="G42" s="17"/>
      <c r="H42" s="18">
        <f>+H41/H41*100</f>
        <v>100</v>
      </c>
      <c r="I42" s="16">
        <f>+I41/H41*100</f>
        <v>1.157994923857868</v>
      </c>
      <c r="J42" s="16">
        <f>+J41/H41*100</f>
        <v>98.84200507614213</v>
      </c>
      <c r="K42" s="16">
        <f>+K41/J41*100</f>
        <v>80.19579521746108</v>
      </c>
      <c r="L42" s="16">
        <f>+L41/J41*100</f>
        <v>15.262397688974483</v>
      </c>
      <c r="M42" s="17">
        <f>+M41/J41*100</f>
        <v>4.525758305247954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82" customFormat="1" ht="14.25" customHeight="1">
      <c r="A43" s="42" t="s">
        <v>16</v>
      </c>
      <c r="B43" s="22"/>
      <c r="C43" s="16"/>
      <c r="D43" s="16"/>
      <c r="E43" s="16"/>
      <c r="F43" s="16"/>
      <c r="G43" s="17"/>
      <c r="H43" s="16">
        <f aca="true" t="shared" si="5" ref="H43:M43">H41/H32*100</f>
        <v>61.773640372366486</v>
      </c>
      <c r="I43" s="16">
        <f t="shared" si="5"/>
        <v>3.172533681008257</v>
      </c>
      <c r="J43" s="16">
        <f t="shared" si="5"/>
        <v>78.8335020242915</v>
      </c>
      <c r="K43" s="16">
        <f t="shared" si="5"/>
        <v>77.9563182527301</v>
      </c>
      <c r="L43" s="16">
        <f t="shared" si="5"/>
        <v>82.91194420226678</v>
      </c>
      <c r="M43" s="17">
        <f t="shared" si="5"/>
        <v>81.03448275862068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82" customFormat="1" ht="14.25" customHeight="1">
      <c r="A44" s="51" t="s">
        <v>17</v>
      </c>
      <c r="B44" s="43"/>
      <c r="C44" s="44"/>
      <c r="D44" s="44"/>
      <c r="E44" s="44"/>
      <c r="F44" s="44"/>
      <c r="G44" s="45"/>
      <c r="H44" s="43">
        <f aca="true" t="shared" si="6" ref="H44:M44">H41/H7</f>
        <v>0.10459772022100915</v>
      </c>
      <c r="I44" s="44">
        <f t="shared" si="6"/>
        <v>0.001490830372094923</v>
      </c>
      <c r="J44" s="44">
        <f t="shared" si="6"/>
        <v>0.5512695744492613</v>
      </c>
      <c r="K44" s="44">
        <f t="shared" si="6"/>
        <v>0.4555150410209663</v>
      </c>
      <c r="L44" s="44">
        <f t="shared" si="6"/>
        <v>3.1386138613861387</v>
      </c>
      <c r="M44" s="45">
        <f t="shared" si="6"/>
        <v>9.4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82" customFormat="1" ht="14.25" customHeight="1">
      <c r="A45" s="102" t="s">
        <v>69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82" customFormat="1" ht="14.25" customHeight="1">
      <c r="A46" s="11" t="s">
        <v>68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82" customFormat="1" ht="14.25" customHeight="1">
      <c r="A47" s="81" t="s">
        <v>19</v>
      </c>
      <c r="B47" s="27"/>
      <c r="C47" s="49"/>
      <c r="D47" s="39"/>
      <c r="E47" s="39"/>
      <c r="F47" s="52"/>
      <c r="G47" s="40"/>
      <c r="H47" s="29"/>
      <c r="I47" s="50"/>
      <c r="J47" s="55">
        <v>7943</v>
      </c>
      <c r="K47" s="41">
        <v>6292</v>
      </c>
      <c r="L47" s="55">
        <v>1241</v>
      </c>
      <c r="M47" s="47">
        <v>409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82" customFormat="1" ht="14.25" customHeight="1">
      <c r="A48" s="42" t="s">
        <v>8</v>
      </c>
      <c r="B48" s="27"/>
      <c r="C48" s="28"/>
      <c r="D48" s="14"/>
      <c r="E48" s="16"/>
      <c r="F48" s="16"/>
      <c r="G48" s="17"/>
      <c r="H48" s="29"/>
      <c r="I48" s="29"/>
      <c r="J48" s="24">
        <f>K48+L48+M48</f>
        <v>99.98741029837592</v>
      </c>
      <c r="K48" s="24">
        <f>K47/J47*100</f>
        <v>79.21440261865794</v>
      </c>
      <c r="L48" s="24">
        <f>L47/J47*100</f>
        <v>15.623819715472742</v>
      </c>
      <c r="M48" s="25">
        <f>M47/J47*100</f>
        <v>5.149187964245247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82" customFormat="1" ht="14.25" customHeight="1">
      <c r="A49" s="72"/>
      <c r="B49" s="30"/>
      <c r="C49" s="31"/>
      <c r="D49" s="14"/>
      <c r="E49" s="14"/>
      <c r="F49" s="14"/>
      <c r="G49" s="15"/>
      <c r="H49" s="19"/>
      <c r="I49" s="19"/>
      <c r="J49" s="19"/>
      <c r="K49" s="19"/>
      <c r="L49" s="19"/>
      <c r="M49" s="2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82" customFormat="1" ht="14.25" customHeight="1">
      <c r="A50" s="71" t="s">
        <v>67</v>
      </c>
      <c r="B50" s="32"/>
      <c r="C50" s="33"/>
      <c r="D50" s="34"/>
      <c r="E50" s="34"/>
      <c r="F50" s="34"/>
      <c r="G50" s="35"/>
      <c r="H50" s="37"/>
      <c r="I50" s="37"/>
      <c r="J50" s="76">
        <v>139.66</v>
      </c>
      <c r="K50" s="76">
        <v>137.63</v>
      </c>
      <c r="L50" s="76">
        <v>150</v>
      </c>
      <c r="M50" s="77">
        <v>149.24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82" customFormat="1" ht="14.25" customHeight="1">
      <c r="A51" s="71"/>
      <c r="B51" s="30"/>
      <c r="C51" s="31"/>
      <c r="D51" s="19"/>
      <c r="E51" s="19"/>
      <c r="F51" s="19"/>
      <c r="G51" s="21"/>
      <c r="H51" s="19"/>
      <c r="I51" s="19"/>
      <c r="J51" s="19"/>
      <c r="K51" s="19"/>
      <c r="L51" s="19"/>
      <c r="M51" s="2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82" customFormat="1" ht="14.25" customHeight="1">
      <c r="A52" s="71" t="s">
        <v>20</v>
      </c>
      <c r="B52" s="13"/>
      <c r="C52" s="14"/>
      <c r="D52" s="14"/>
      <c r="E52" s="14"/>
      <c r="F52" s="14"/>
      <c r="G52" s="15"/>
      <c r="H52" s="19"/>
      <c r="I52" s="19"/>
      <c r="J52" s="19"/>
      <c r="K52" s="19"/>
      <c r="L52" s="19"/>
      <c r="M52" s="2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82" customFormat="1" ht="14.25" customHeight="1">
      <c r="A53" s="42" t="s">
        <v>21</v>
      </c>
      <c r="B53" s="27"/>
      <c r="C53" s="28"/>
      <c r="D53" s="14"/>
      <c r="E53" s="14"/>
      <c r="F53" s="14"/>
      <c r="G53" s="15"/>
      <c r="H53" s="29"/>
      <c r="I53" s="29"/>
      <c r="J53" s="12">
        <v>7093</v>
      </c>
      <c r="K53" s="19">
        <v>6856</v>
      </c>
      <c r="L53" s="19">
        <v>220</v>
      </c>
      <c r="M53" s="21">
        <v>17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82" customFormat="1" ht="14.25" customHeight="1">
      <c r="A54" s="42" t="s">
        <v>22</v>
      </c>
      <c r="B54" s="27"/>
      <c r="C54" s="28"/>
      <c r="D54" s="16"/>
      <c r="E54" s="16"/>
      <c r="F54" s="16"/>
      <c r="G54" s="17"/>
      <c r="H54" s="29"/>
      <c r="I54" s="29"/>
      <c r="J54" s="16">
        <f>J53/J7*100</f>
        <v>62.753251349199324</v>
      </c>
      <c r="K54" s="16">
        <f>K53/K7*100</f>
        <v>62.49772105742936</v>
      </c>
      <c r="L54" s="16">
        <f>L53/L7*100</f>
        <v>72.60726072607261</v>
      </c>
      <c r="M54" s="17">
        <f>M53/M7*100</f>
        <v>56.666666666666664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82" customFormat="1" ht="14.25" customHeight="1">
      <c r="A55" s="42" t="s">
        <v>37</v>
      </c>
      <c r="B55" s="27"/>
      <c r="C55" s="28"/>
      <c r="D55" s="10"/>
      <c r="E55" s="14"/>
      <c r="F55" s="14"/>
      <c r="G55" s="15"/>
      <c r="H55" s="29"/>
      <c r="I55" s="29"/>
      <c r="J55" s="19">
        <v>4142</v>
      </c>
      <c r="K55" s="19">
        <v>3431</v>
      </c>
      <c r="L55" s="19">
        <v>563</v>
      </c>
      <c r="M55" s="21">
        <v>148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82" customFormat="1" ht="14.25" customHeight="1">
      <c r="A56" s="42" t="s">
        <v>23</v>
      </c>
      <c r="B56" s="27"/>
      <c r="C56" s="28"/>
      <c r="D56" s="16"/>
      <c r="E56" s="16"/>
      <c r="F56" s="16"/>
      <c r="G56" s="17"/>
      <c r="H56" s="29"/>
      <c r="I56" s="29"/>
      <c r="J56" s="16">
        <f>J55/J41*100</f>
        <v>66.47408120686889</v>
      </c>
      <c r="K56" s="16">
        <f>K55/K41*100</f>
        <v>68.66119671803081</v>
      </c>
      <c r="L56" s="16">
        <f>L55/L41*100</f>
        <v>59.20084121976866</v>
      </c>
      <c r="M56" s="17">
        <f>M55/M41*100</f>
        <v>52.4822695035461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82" customFormat="1" ht="14.25" customHeight="1">
      <c r="A57" s="42"/>
      <c r="B57" s="30"/>
      <c r="C57" s="31"/>
      <c r="D57" s="16"/>
      <c r="E57" s="16"/>
      <c r="F57" s="16"/>
      <c r="G57" s="17"/>
      <c r="H57" s="19"/>
      <c r="I57" s="19"/>
      <c r="J57" s="19"/>
      <c r="K57" s="19"/>
      <c r="L57" s="19"/>
      <c r="M57" s="2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13" ht="14.25" customHeight="1">
      <c r="A58" s="71" t="s">
        <v>40</v>
      </c>
      <c r="B58" s="20"/>
      <c r="C58" s="19"/>
      <c r="D58" s="19"/>
      <c r="E58" s="19"/>
      <c r="F58" s="19"/>
      <c r="G58" s="21"/>
      <c r="H58" s="19"/>
      <c r="I58" s="19"/>
      <c r="J58" s="19"/>
      <c r="K58" s="19"/>
      <c r="L58" s="19"/>
      <c r="M58" s="21"/>
    </row>
    <row r="59" spans="1:13" ht="14.25" customHeight="1">
      <c r="A59" s="74" t="s">
        <v>33</v>
      </c>
      <c r="B59" s="20"/>
      <c r="C59" s="19"/>
      <c r="D59" s="19"/>
      <c r="E59" s="19"/>
      <c r="F59" s="19"/>
      <c r="G59" s="21"/>
      <c r="H59" s="19"/>
      <c r="I59" s="19"/>
      <c r="J59" s="19"/>
      <c r="K59" s="19"/>
      <c r="L59" s="19"/>
      <c r="M59" s="21"/>
    </row>
    <row r="60" spans="1:13" ht="14.25" customHeight="1">
      <c r="A60" s="42" t="s">
        <v>21</v>
      </c>
      <c r="B60" s="13"/>
      <c r="C60" s="14"/>
      <c r="D60" s="14"/>
      <c r="E60" s="14"/>
      <c r="F60" s="14"/>
      <c r="G60" s="15"/>
      <c r="H60" s="19">
        <v>2894</v>
      </c>
      <c r="I60" s="19">
        <f>H60-J60</f>
        <v>922</v>
      </c>
      <c r="J60" s="19">
        <v>1972</v>
      </c>
      <c r="K60" s="19">
        <v>1876</v>
      </c>
      <c r="L60" s="19">
        <v>93</v>
      </c>
      <c r="M60" s="21">
        <v>3</v>
      </c>
    </row>
    <row r="61" spans="1:13" ht="14.25" customHeight="1">
      <c r="A61" s="42" t="s">
        <v>10</v>
      </c>
      <c r="B61" s="22"/>
      <c r="C61" s="16"/>
      <c r="D61" s="16"/>
      <c r="E61" s="16"/>
      <c r="F61" s="16"/>
      <c r="G61" s="17"/>
      <c r="H61" s="16">
        <f aca="true" t="shared" si="7" ref="H61:M61">H60/H7*100</f>
        <v>4.801805239841378</v>
      </c>
      <c r="I61" s="16">
        <f t="shared" si="7"/>
        <v>1.882939182289752</v>
      </c>
      <c r="J61" s="16">
        <f t="shared" si="7"/>
        <v>17.44669556754844</v>
      </c>
      <c r="K61" s="16">
        <f t="shared" si="7"/>
        <v>17.101185050136735</v>
      </c>
      <c r="L61" s="16">
        <f t="shared" si="7"/>
        <v>30.693069306930692</v>
      </c>
      <c r="M61" s="17">
        <f t="shared" si="7"/>
        <v>10</v>
      </c>
    </row>
    <row r="62" spans="1:13" ht="14.25" customHeight="1">
      <c r="A62" s="42" t="s">
        <v>24</v>
      </c>
      <c r="B62" s="13"/>
      <c r="C62" s="14"/>
      <c r="D62" s="14"/>
      <c r="E62" s="14"/>
      <c r="F62" s="14"/>
      <c r="G62" s="15"/>
      <c r="H62" s="19">
        <v>7036</v>
      </c>
      <c r="I62" s="19">
        <f>H62-J62</f>
        <v>2147</v>
      </c>
      <c r="J62" s="19">
        <v>4889</v>
      </c>
      <c r="K62" s="19">
        <v>4555</v>
      </c>
      <c r="L62" s="19">
        <v>322</v>
      </c>
      <c r="M62" s="21">
        <v>12</v>
      </c>
    </row>
    <row r="63" spans="1:13" ht="14.25" customHeight="1">
      <c r="A63" s="42" t="s">
        <v>8</v>
      </c>
      <c r="B63" s="13"/>
      <c r="C63" s="16"/>
      <c r="D63" s="16"/>
      <c r="E63" s="16"/>
      <c r="F63" s="16"/>
      <c r="G63" s="17"/>
      <c r="H63" s="18">
        <f>+H62/H62*100</f>
        <v>100</v>
      </c>
      <c r="I63" s="16">
        <f>+I62/H62*100</f>
        <v>30.514496873223422</v>
      </c>
      <c r="J63" s="16">
        <f>+J62/H62*100</f>
        <v>69.48550312677658</v>
      </c>
      <c r="K63" s="16">
        <f>+K62/J62*100</f>
        <v>93.1683370832481</v>
      </c>
      <c r="L63" s="16">
        <f>+L62/J62*100</f>
        <v>6.586213949682962</v>
      </c>
      <c r="M63" s="17">
        <f>+M62/J62*100</f>
        <v>0.24544896706893024</v>
      </c>
    </row>
    <row r="64" spans="1:13" ht="14.25" customHeight="1">
      <c r="A64" s="42" t="s">
        <v>25</v>
      </c>
      <c r="B64" s="22"/>
      <c r="C64" s="16"/>
      <c r="D64" s="16"/>
      <c r="E64" s="16"/>
      <c r="F64" s="16"/>
      <c r="G64" s="17"/>
      <c r="H64" s="16">
        <f aca="true" t="shared" si="8" ref="H64:M64">H62/H7</f>
        <v>0.11674326768322023</v>
      </c>
      <c r="I64" s="16">
        <f t="shared" si="8"/>
        <v>0.04384675080668219</v>
      </c>
      <c r="J64" s="16">
        <f t="shared" si="8"/>
        <v>0.4325400336193931</v>
      </c>
      <c r="K64" s="16">
        <f t="shared" si="8"/>
        <v>0.41522333637192343</v>
      </c>
      <c r="L64" s="16">
        <f t="shared" si="8"/>
        <v>1.0627062706270627</v>
      </c>
      <c r="M64" s="17">
        <f t="shared" si="8"/>
        <v>0.4</v>
      </c>
    </row>
    <row r="65" spans="1:13" ht="14.25" customHeight="1">
      <c r="A65" s="42"/>
      <c r="B65" s="22"/>
      <c r="C65" s="16"/>
      <c r="D65" s="16"/>
      <c r="E65" s="16"/>
      <c r="F65" s="16"/>
      <c r="G65" s="17"/>
      <c r="H65" s="16"/>
      <c r="I65" s="16"/>
      <c r="J65" s="16"/>
      <c r="K65" s="16"/>
      <c r="L65" s="16"/>
      <c r="M65" s="17"/>
    </row>
    <row r="66" spans="1:13" ht="14.25" customHeight="1">
      <c r="A66" s="71" t="s">
        <v>64</v>
      </c>
      <c r="B66" s="20"/>
      <c r="C66" s="19"/>
      <c r="D66" s="19"/>
      <c r="E66" s="19"/>
      <c r="F66" s="19"/>
      <c r="G66" s="21"/>
      <c r="H66" s="19"/>
      <c r="I66" s="19"/>
      <c r="J66" s="19"/>
      <c r="K66" s="19"/>
      <c r="L66" s="19"/>
      <c r="M66" s="21"/>
    </row>
    <row r="67" spans="1:13" ht="14.25" customHeight="1">
      <c r="A67" s="42" t="s">
        <v>26</v>
      </c>
      <c r="B67" s="13"/>
      <c r="C67" s="14"/>
      <c r="D67" s="14"/>
      <c r="E67" s="14"/>
      <c r="F67" s="14"/>
      <c r="G67" s="15"/>
      <c r="H67" s="19">
        <v>2310</v>
      </c>
      <c r="I67" s="19">
        <f>H67-J67</f>
        <v>1037</v>
      </c>
      <c r="J67" s="19">
        <v>1273</v>
      </c>
      <c r="K67" s="19">
        <v>1235</v>
      </c>
      <c r="L67" s="19">
        <v>37</v>
      </c>
      <c r="M67" s="21">
        <v>1</v>
      </c>
    </row>
    <row r="68" spans="1:13" ht="14.25" customHeight="1">
      <c r="A68" s="42" t="s">
        <v>10</v>
      </c>
      <c r="B68" s="22"/>
      <c r="C68" s="16"/>
      <c r="D68" s="16"/>
      <c r="E68" s="16"/>
      <c r="F68" s="16"/>
      <c r="G68" s="17"/>
      <c r="H68" s="16">
        <f aca="true" t="shared" si="9" ref="H68:M68">H67/H7*100</f>
        <v>3.832816207337105</v>
      </c>
      <c r="I68" s="16">
        <f t="shared" si="9"/>
        <v>2.1177960217293634</v>
      </c>
      <c r="J68" s="16">
        <f t="shared" si="9"/>
        <v>11.262496682296735</v>
      </c>
      <c r="K68" s="16">
        <f t="shared" si="9"/>
        <v>11.257976298997265</v>
      </c>
      <c r="L68" s="16">
        <f t="shared" si="9"/>
        <v>12.211221122112212</v>
      </c>
      <c r="M68" s="17">
        <f t="shared" si="9"/>
        <v>3.3333333333333335</v>
      </c>
    </row>
    <row r="69" spans="1:13" ht="14.25" customHeight="1">
      <c r="A69" s="42" t="s">
        <v>27</v>
      </c>
      <c r="B69" s="13"/>
      <c r="C69" s="14"/>
      <c r="D69" s="14"/>
      <c r="E69" s="14"/>
      <c r="F69" s="14"/>
      <c r="G69" s="15"/>
      <c r="H69" s="19">
        <v>5641</v>
      </c>
      <c r="I69" s="19">
        <f>H69-J69</f>
        <v>2511</v>
      </c>
      <c r="J69" s="19">
        <v>3130</v>
      </c>
      <c r="K69" s="19">
        <v>3024</v>
      </c>
      <c r="L69" s="19">
        <v>105</v>
      </c>
      <c r="M69" s="21">
        <v>1</v>
      </c>
    </row>
    <row r="70" spans="1:13" ht="14.25" customHeight="1">
      <c r="A70" s="42" t="s">
        <v>12</v>
      </c>
      <c r="B70" s="13"/>
      <c r="C70" s="16"/>
      <c r="D70" s="16"/>
      <c r="E70" s="16"/>
      <c r="F70" s="16"/>
      <c r="G70" s="17"/>
      <c r="H70" s="18">
        <f>+H69/H69*100</f>
        <v>100</v>
      </c>
      <c r="I70" s="16">
        <f>+I69/H69*100</f>
        <v>44.513384151746145</v>
      </c>
      <c r="J70" s="16">
        <f>+J69/H69*100</f>
        <v>55.48661584825385</v>
      </c>
      <c r="K70" s="16">
        <f>+K69/J69*100</f>
        <v>96.61341853035144</v>
      </c>
      <c r="L70" s="16">
        <f>+L69/J69*100</f>
        <v>3.3546325878594248</v>
      </c>
      <c r="M70" s="17">
        <f>+M69/J69*100</f>
        <v>0.03194888178913738</v>
      </c>
    </row>
    <row r="71" spans="1:13" ht="14.25" customHeight="1">
      <c r="A71" s="42" t="s">
        <v>34</v>
      </c>
      <c r="B71" s="22"/>
      <c r="C71" s="16"/>
      <c r="D71" s="16"/>
      <c r="E71" s="16"/>
      <c r="F71" s="16"/>
      <c r="G71" s="17"/>
      <c r="H71" s="16">
        <f aca="true" t="shared" si="10" ref="H71:M71">H69/H7</f>
        <v>0.09359703993761304</v>
      </c>
      <c r="I71" s="16">
        <f t="shared" si="10"/>
        <v>0.05128048033329249</v>
      </c>
      <c r="J71" s="16">
        <f t="shared" si="10"/>
        <v>0.2769176324869504</v>
      </c>
      <c r="K71" s="16">
        <f t="shared" si="10"/>
        <v>0.2756608933454877</v>
      </c>
      <c r="L71" s="16">
        <f t="shared" si="10"/>
        <v>0.3465346534653465</v>
      </c>
      <c r="M71" s="17">
        <f t="shared" si="10"/>
        <v>0.03333333333333333</v>
      </c>
    </row>
    <row r="72" spans="1:13" ht="14.25" customHeight="1">
      <c r="A72" s="42"/>
      <c r="B72" s="22"/>
      <c r="C72" s="16"/>
      <c r="D72" s="16"/>
      <c r="E72" s="16"/>
      <c r="F72" s="16"/>
      <c r="G72" s="17"/>
      <c r="H72" s="16"/>
      <c r="I72" s="16"/>
      <c r="J72" s="16"/>
      <c r="K72" s="16"/>
      <c r="L72" s="16"/>
      <c r="M72" s="17"/>
    </row>
    <row r="73" spans="1:13" ht="14.25" customHeight="1">
      <c r="A73" s="71" t="s">
        <v>65</v>
      </c>
      <c r="B73" s="20"/>
      <c r="C73" s="19"/>
      <c r="D73" s="19"/>
      <c r="E73" s="19"/>
      <c r="F73" s="19"/>
      <c r="G73" s="21"/>
      <c r="H73" s="19"/>
      <c r="I73" s="19"/>
      <c r="J73" s="19"/>
      <c r="K73" s="19"/>
      <c r="L73" s="19"/>
      <c r="M73" s="21"/>
    </row>
    <row r="74" spans="1:13" ht="14.25" customHeight="1">
      <c r="A74" s="42" t="s">
        <v>26</v>
      </c>
      <c r="B74" s="13"/>
      <c r="C74" s="14"/>
      <c r="D74" s="14"/>
      <c r="E74" s="14"/>
      <c r="F74" s="14"/>
      <c r="G74" s="15"/>
      <c r="H74" s="19">
        <v>10895</v>
      </c>
      <c r="I74" s="19">
        <f>H74-J74</f>
        <v>5956</v>
      </c>
      <c r="J74" s="19">
        <v>4939</v>
      </c>
      <c r="K74" s="19">
        <v>4797</v>
      </c>
      <c r="L74" s="19">
        <v>134</v>
      </c>
      <c r="M74" s="21">
        <v>8</v>
      </c>
    </row>
    <row r="75" spans="1:13" ht="14.25" customHeight="1">
      <c r="A75" s="42" t="s">
        <v>28</v>
      </c>
      <c r="B75" s="22"/>
      <c r="C75" s="16"/>
      <c r="D75" s="16"/>
      <c r="E75" s="16"/>
      <c r="F75" s="16"/>
      <c r="G75" s="17"/>
      <c r="H75" s="16">
        <f aca="true" t="shared" si="11" ref="H75:M75">H74/H7*100</f>
        <v>18.07728683070899</v>
      </c>
      <c r="I75" s="16">
        <f t="shared" si="11"/>
        <v>12.163542049585427</v>
      </c>
      <c r="J75" s="16">
        <f t="shared" si="11"/>
        <v>43.69636379722198</v>
      </c>
      <c r="K75" s="16">
        <f t="shared" si="11"/>
        <v>43.72835004557885</v>
      </c>
      <c r="L75" s="16">
        <f t="shared" si="11"/>
        <v>44.224422442244226</v>
      </c>
      <c r="M75" s="17">
        <f t="shared" si="11"/>
        <v>26.666666666666668</v>
      </c>
    </row>
    <row r="76" spans="1:13" ht="14.25" customHeight="1">
      <c r="A76" s="42" t="s">
        <v>72</v>
      </c>
      <c r="B76" s="13"/>
      <c r="C76" s="14"/>
      <c r="D76" s="14"/>
      <c r="E76" s="14"/>
      <c r="F76" s="14"/>
      <c r="G76" s="15"/>
      <c r="H76" s="12">
        <v>53926</v>
      </c>
      <c r="I76" s="19">
        <f>H76-J76</f>
        <v>27748</v>
      </c>
      <c r="J76" s="19">
        <v>26178</v>
      </c>
      <c r="K76" s="19">
        <v>24998</v>
      </c>
      <c r="L76" s="19">
        <v>1072</v>
      </c>
      <c r="M76" s="21">
        <v>108</v>
      </c>
    </row>
    <row r="77" spans="1:13" ht="14.25" customHeight="1">
      <c r="A77" s="42" t="s">
        <v>8</v>
      </c>
      <c r="B77" s="13"/>
      <c r="C77" s="16"/>
      <c r="D77" s="16"/>
      <c r="E77" s="16"/>
      <c r="F77" s="16"/>
      <c r="G77" s="17"/>
      <c r="H77" s="18">
        <f>+H76/H76*100</f>
        <v>100</v>
      </c>
      <c r="I77" s="16">
        <f>+I76/H76*100</f>
        <v>51.45569854986463</v>
      </c>
      <c r="J77" s="16">
        <f>+J76/H76*100</f>
        <v>48.54430145013537</v>
      </c>
      <c r="K77" s="16">
        <f>+K76/J76*100</f>
        <v>95.49239819695929</v>
      </c>
      <c r="L77" s="16">
        <f>+L76/J76*100</f>
        <v>4.095041638016656</v>
      </c>
      <c r="M77" s="17">
        <f>+M76/J76*100</f>
        <v>0.41256016502406606</v>
      </c>
    </row>
    <row r="78" spans="1:13" ht="14.25" customHeight="1">
      <c r="A78" s="42" t="s">
        <v>35</v>
      </c>
      <c r="B78" s="22"/>
      <c r="C78" s="16"/>
      <c r="D78" s="16"/>
      <c r="E78" s="16"/>
      <c r="F78" s="16"/>
      <c r="G78" s="17"/>
      <c r="H78" s="16">
        <f aca="true" t="shared" si="12" ref="H78:M78">H76/H7</f>
        <v>0.8947551809387911</v>
      </c>
      <c r="I78" s="16">
        <f t="shared" si="12"/>
        <v>0.5666789200669853</v>
      </c>
      <c r="J78" s="16">
        <f t="shared" si="12"/>
        <v>2.316022294965938</v>
      </c>
      <c r="K78" s="16">
        <f t="shared" si="12"/>
        <v>2.278760255241568</v>
      </c>
      <c r="L78" s="16">
        <f t="shared" si="12"/>
        <v>3.537953795379538</v>
      </c>
      <c r="M78" s="17">
        <f t="shared" si="12"/>
        <v>3.6</v>
      </c>
    </row>
    <row r="79" spans="1:13" ht="14.25" customHeight="1">
      <c r="A79" s="42"/>
      <c r="B79" s="22"/>
      <c r="C79" s="16"/>
      <c r="D79" s="16"/>
      <c r="E79" s="16"/>
      <c r="F79" s="16"/>
      <c r="G79" s="17"/>
      <c r="H79" s="16"/>
      <c r="I79" s="16"/>
      <c r="J79" s="16"/>
      <c r="K79" s="16"/>
      <c r="L79" s="16"/>
      <c r="M79" s="17"/>
    </row>
    <row r="80" spans="1:13" ht="14.25" customHeight="1">
      <c r="A80" s="71" t="s">
        <v>66</v>
      </c>
      <c r="B80" s="13"/>
      <c r="C80" s="14"/>
      <c r="D80" s="14"/>
      <c r="E80" s="14"/>
      <c r="F80" s="14"/>
      <c r="G80" s="15"/>
      <c r="H80" s="19"/>
      <c r="I80" s="19"/>
      <c r="J80" s="19"/>
      <c r="K80" s="19"/>
      <c r="L80" s="19"/>
      <c r="M80" s="21"/>
    </row>
    <row r="81" spans="1:13" ht="14.25" customHeight="1">
      <c r="A81" s="42" t="s">
        <v>26</v>
      </c>
      <c r="B81" s="13"/>
      <c r="C81" s="14"/>
      <c r="D81" s="14"/>
      <c r="E81" s="14"/>
      <c r="F81" s="14"/>
      <c r="G81" s="15"/>
      <c r="H81" s="19">
        <v>4275</v>
      </c>
      <c r="I81" s="19">
        <f>H81-J81</f>
        <v>1805</v>
      </c>
      <c r="J81" s="19">
        <v>2470</v>
      </c>
      <c r="K81" s="19">
        <v>2392</v>
      </c>
      <c r="L81" s="19">
        <v>74</v>
      </c>
      <c r="M81" s="21">
        <v>4</v>
      </c>
    </row>
    <row r="82" spans="1:13" ht="14.25" customHeight="1">
      <c r="A82" s="42" t="s">
        <v>28</v>
      </c>
      <c r="B82" s="22"/>
      <c r="C82" s="16"/>
      <c r="D82" s="16"/>
      <c r="E82" s="16"/>
      <c r="F82" s="16"/>
      <c r="G82" s="17"/>
      <c r="H82" s="16">
        <f aca="true" t="shared" si="13" ref="H82:M82">H81/H7*100</f>
        <v>7.093198825266721</v>
      </c>
      <c r="I82" s="16">
        <f t="shared" si="13"/>
        <v>3.6862312625086795</v>
      </c>
      <c r="J82" s="16">
        <f t="shared" si="13"/>
        <v>21.852605502963815</v>
      </c>
      <c r="K82" s="16">
        <f t="shared" si="13"/>
        <v>21.804922515952597</v>
      </c>
      <c r="L82" s="16">
        <f t="shared" si="13"/>
        <v>24.422442244224424</v>
      </c>
      <c r="M82" s="17">
        <f t="shared" si="13"/>
        <v>13.333333333333334</v>
      </c>
    </row>
    <row r="83" spans="1:13" ht="14.25" customHeight="1">
      <c r="A83" s="42" t="s">
        <v>29</v>
      </c>
      <c r="B83" s="13"/>
      <c r="C83" s="14"/>
      <c r="D83" s="14"/>
      <c r="E83" s="14"/>
      <c r="F83" s="10"/>
      <c r="G83" s="15"/>
      <c r="H83" s="19">
        <v>18433</v>
      </c>
      <c r="I83" s="19">
        <f>H83-J83</f>
        <v>7576</v>
      </c>
      <c r="J83" s="19">
        <v>10857</v>
      </c>
      <c r="K83" s="19">
        <v>10449</v>
      </c>
      <c r="L83" s="12">
        <v>369</v>
      </c>
      <c r="M83" s="21">
        <v>36</v>
      </c>
    </row>
    <row r="84" spans="1:13" ht="14.25" customHeight="1">
      <c r="A84" s="42" t="s">
        <v>8</v>
      </c>
      <c r="B84" s="13"/>
      <c r="C84" s="16"/>
      <c r="D84" s="16"/>
      <c r="E84" s="16"/>
      <c r="F84" s="16"/>
      <c r="G84" s="17"/>
      <c r="H84" s="18">
        <f>+H83/H83*100</f>
        <v>100</v>
      </c>
      <c r="I84" s="16">
        <f>+I83/H83*100</f>
        <v>41.100200726957084</v>
      </c>
      <c r="J84" s="16">
        <f>+J83/H83*100</f>
        <v>58.89979927304291</v>
      </c>
      <c r="K84" s="16">
        <f>+K83/J83*100</f>
        <v>96.2420558165239</v>
      </c>
      <c r="L84" s="16">
        <f>+L83/J83*100</f>
        <v>3.398728930643824</v>
      </c>
      <c r="M84" s="17">
        <f>+M83/J83*100</f>
        <v>0.33158331030671456</v>
      </c>
    </row>
    <row r="85" spans="1:13" ht="14.25" customHeight="1">
      <c r="A85" s="51" t="s">
        <v>36</v>
      </c>
      <c r="B85" s="43"/>
      <c r="C85" s="44"/>
      <c r="D85" s="44"/>
      <c r="E85" s="44"/>
      <c r="F85" s="44"/>
      <c r="G85" s="45"/>
      <c r="H85" s="44">
        <f aca="true" t="shared" si="14" ref="H85:M85">H83/H7</f>
        <v>0.3058454595231379</v>
      </c>
      <c r="I85" s="44">
        <f t="shared" si="14"/>
        <v>0.15471960135604296</v>
      </c>
      <c r="J85" s="44">
        <f t="shared" si="14"/>
        <v>0.9605414491727859</v>
      </c>
      <c r="K85" s="44">
        <f t="shared" si="14"/>
        <v>0.952506836827712</v>
      </c>
      <c r="L85" s="44">
        <f t="shared" si="14"/>
        <v>1.2178217821782178</v>
      </c>
      <c r="M85" s="45">
        <f t="shared" si="14"/>
        <v>1.2</v>
      </c>
    </row>
    <row r="86" spans="1:13" ht="14.25" customHeight="1">
      <c r="A86" s="102" t="s">
        <v>69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8" ht="14.25" customHeight="1">
      <c r="A87" s="11" t="s">
        <v>68</v>
      </c>
      <c r="B87" s="79"/>
      <c r="C87" s="79"/>
      <c r="D87" s="79"/>
      <c r="E87" s="79"/>
      <c r="F87" s="79"/>
      <c r="G87" s="79"/>
      <c r="H87" s="79"/>
    </row>
    <row r="88" spans="1:8" ht="15" customHeight="1">
      <c r="A88" s="79"/>
      <c r="B88" s="79"/>
      <c r="C88" s="79"/>
      <c r="D88" s="79"/>
      <c r="E88" s="79"/>
      <c r="F88" s="79"/>
      <c r="G88" s="79"/>
      <c r="H88" s="79"/>
    </row>
    <row r="89" ht="15" customHeight="1">
      <c r="A89" s="60" t="s">
        <v>31</v>
      </c>
    </row>
  </sheetData>
  <sheetProtection/>
  <mergeCells count="13">
    <mergeCell ref="H5:H6"/>
    <mergeCell ref="I5:I6"/>
    <mergeCell ref="J5:M5"/>
    <mergeCell ref="B35:E35"/>
    <mergeCell ref="A86:M86"/>
    <mergeCell ref="A45:M45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75" footer="0.75"/>
  <pageSetup firstPageNumber="27" useFirstPageNumber="1" horizontalDpi="600" verticalDpi="600" orientation="portrait" scale="95" r:id="rId1"/>
  <headerFooter alignWithMargins="0">
    <oddFooter>&amp;L&amp;"Arial Narrow,Regular"&amp;8Zila Series : Narayanganj&amp;C&amp;"Arial Narrow,Regular"&amp;P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8"/>
  <sheetViews>
    <sheetView zoomScaleSheetLayoutView="100" zoomScalePageLayoutView="0" workbookViewId="0" topLeftCell="A1">
      <selection activeCell="A76" sqref="A76"/>
    </sheetView>
  </sheetViews>
  <sheetFormatPr defaultColWidth="9.140625" defaultRowHeight="15" customHeight="1"/>
  <cols>
    <col min="1" max="1" width="21.00390625" style="2" customWidth="1"/>
    <col min="2" max="2" width="6.7109375" style="2" customWidth="1"/>
    <col min="3" max="3" width="5.7109375" style="2" customWidth="1"/>
    <col min="4" max="4" width="5.57421875" style="2" customWidth="1"/>
    <col min="5" max="5" width="5.7109375" style="2" customWidth="1"/>
    <col min="6" max="6" width="5.421875" style="2" customWidth="1"/>
    <col min="7" max="7" width="5.57421875" style="2" customWidth="1"/>
    <col min="8" max="8" width="6.28125" style="2" customWidth="1"/>
    <col min="9" max="9" width="6.57421875" style="3" customWidth="1"/>
    <col min="10" max="10" width="5.421875" style="3" customWidth="1"/>
    <col min="11" max="11" width="5.00390625" style="3" customWidth="1"/>
    <col min="12" max="12" width="5.28125" style="3" customWidth="1"/>
    <col min="13" max="13" width="6.421875" style="3" customWidth="1"/>
    <col min="14" max="14" width="9.140625" style="3" customWidth="1"/>
    <col min="15" max="15" width="8.7109375" style="3" customWidth="1"/>
    <col min="16" max="16384" width="9.140625" style="3" customWidth="1"/>
  </cols>
  <sheetData>
    <row r="1" spans="1:13" ht="15" customHeight="1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 customHeight="1">
      <c r="A3" s="6" t="s">
        <v>59</v>
      </c>
      <c r="B3" s="66"/>
      <c r="C3" s="66"/>
      <c r="D3" s="66"/>
      <c r="E3" s="7" t="s">
        <v>47</v>
      </c>
      <c r="F3" s="36"/>
      <c r="G3" s="36"/>
      <c r="H3" s="36"/>
      <c r="I3" s="68"/>
      <c r="J3" s="66"/>
      <c r="K3" s="67" t="s">
        <v>0</v>
      </c>
      <c r="L3" s="66"/>
      <c r="M3" s="66"/>
    </row>
    <row r="4" spans="1:24" ht="15" customHeight="1">
      <c r="A4" s="91" t="s">
        <v>1</v>
      </c>
      <c r="B4" s="95">
        <v>1996</v>
      </c>
      <c r="C4" s="95"/>
      <c r="D4" s="95"/>
      <c r="E4" s="95"/>
      <c r="F4" s="95"/>
      <c r="G4" s="95"/>
      <c r="H4" s="95">
        <v>2008</v>
      </c>
      <c r="I4" s="95"/>
      <c r="J4" s="95"/>
      <c r="K4" s="95"/>
      <c r="L4" s="95"/>
      <c r="M4" s="95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15" customHeight="1">
      <c r="A5" s="91"/>
      <c r="B5" s="100" t="s">
        <v>2</v>
      </c>
      <c r="C5" s="100" t="s">
        <v>43</v>
      </c>
      <c r="D5" s="91" t="s">
        <v>3</v>
      </c>
      <c r="E5" s="91"/>
      <c r="F5" s="91"/>
      <c r="G5" s="91"/>
      <c r="H5" s="96" t="s">
        <v>2</v>
      </c>
      <c r="I5" s="96" t="s">
        <v>32</v>
      </c>
      <c r="J5" s="91" t="s">
        <v>3</v>
      </c>
      <c r="K5" s="91"/>
      <c r="L5" s="91"/>
      <c r="M5" s="91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5" customHeight="1">
      <c r="A6" s="91"/>
      <c r="B6" s="100"/>
      <c r="C6" s="100"/>
      <c r="D6" s="8" t="s">
        <v>50</v>
      </c>
      <c r="E6" s="8" t="s">
        <v>4</v>
      </c>
      <c r="F6" s="8" t="s">
        <v>5</v>
      </c>
      <c r="G6" s="8" t="s">
        <v>6</v>
      </c>
      <c r="H6" s="96"/>
      <c r="I6" s="96"/>
      <c r="J6" s="8" t="s">
        <v>50</v>
      </c>
      <c r="K6" s="8" t="s">
        <v>4</v>
      </c>
      <c r="L6" s="8" t="s">
        <v>5</v>
      </c>
      <c r="M6" s="8" t="s">
        <v>6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ht="15" customHeight="1">
      <c r="A7" s="80" t="s">
        <v>7</v>
      </c>
      <c r="B7" s="38"/>
      <c r="C7" s="39"/>
      <c r="D7" s="39"/>
      <c r="E7" s="39"/>
      <c r="F7" s="39"/>
      <c r="G7" s="40"/>
      <c r="H7" s="41">
        <v>243070</v>
      </c>
      <c r="I7" s="19">
        <f>H7-J7</f>
        <v>230569</v>
      </c>
      <c r="J7" s="41">
        <v>12501</v>
      </c>
      <c r="K7" s="41">
        <v>11590</v>
      </c>
      <c r="L7" s="41">
        <v>730</v>
      </c>
      <c r="M7" s="47">
        <v>181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15" customHeight="1">
      <c r="A8" s="42" t="s">
        <v>8</v>
      </c>
      <c r="B8" s="13"/>
      <c r="C8" s="16"/>
      <c r="D8" s="16"/>
      <c r="E8" s="16"/>
      <c r="F8" s="16"/>
      <c r="G8" s="17"/>
      <c r="H8" s="18">
        <f>+H7/H7*100</f>
        <v>100</v>
      </c>
      <c r="I8" s="16">
        <f>+I7/H7*100</f>
        <v>94.85703706751141</v>
      </c>
      <c r="J8" s="16">
        <f>+J7/H7*100</f>
        <v>5.142962932488584</v>
      </c>
      <c r="K8" s="16">
        <f>+K7/J7*100</f>
        <v>92.71258299336053</v>
      </c>
      <c r="L8" s="16">
        <f>+L7/J7*100</f>
        <v>5.83953283737301</v>
      </c>
      <c r="M8" s="17">
        <f>+M7/J7*100</f>
        <v>1.4478841692664586</v>
      </c>
      <c r="P8" s="69"/>
      <c r="Q8" s="69"/>
      <c r="R8" s="69"/>
      <c r="S8" s="69"/>
      <c r="T8" s="69"/>
      <c r="U8" s="69"/>
      <c r="V8" s="69"/>
      <c r="W8" s="69"/>
      <c r="X8" s="69"/>
    </row>
    <row r="9" spans="1:24" ht="15" customHeight="1">
      <c r="A9" s="42"/>
      <c r="B9" s="13"/>
      <c r="C9" s="16"/>
      <c r="D9" s="16"/>
      <c r="E9" s="16"/>
      <c r="F9" s="16"/>
      <c r="G9" s="17"/>
      <c r="H9" s="18"/>
      <c r="I9" s="16"/>
      <c r="J9" s="16"/>
      <c r="K9" s="16"/>
      <c r="L9" s="16"/>
      <c r="M9" s="17"/>
      <c r="P9" s="69"/>
      <c r="Q9" s="69"/>
      <c r="R9" s="69"/>
      <c r="S9" s="69"/>
      <c r="T9" s="69"/>
      <c r="U9" s="69"/>
      <c r="V9" s="69"/>
      <c r="W9" s="69"/>
      <c r="X9" s="69"/>
    </row>
    <row r="10" spans="1:24" ht="15" customHeight="1">
      <c r="A10" s="70" t="s">
        <v>60</v>
      </c>
      <c r="B10" s="20"/>
      <c r="C10" s="19"/>
      <c r="D10" s="19"/>
      <c r="E10" s="19"/>
      <c r="F10" s="19"/>
      <c r="G10" s="21"/>
      <c r="H10" s="19"/>
      <c r="I10" s="19"/>
      <c r="J10" s="19"/>
      <c r="K10" s="19"/>
      <c r="L10" s="19"/>
      <c r="M10" s="21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5" customHeight="1">
      <c r="A11" s="65" t="s">
        <v>9</v>
      </c>
      <c r="B11" s="13"/>
      <c r="C11" s="14"/>
      <c r="D11" s="14"/>
      <c r="E11" s="14"/>
      <c r="F11" s="14"/>
      <c r="G11" s="15"/>
      <c r="H11" s="19">
        <v>123225</v>
      </c>
      <c r="I11" s="19">
        <f>H11-J11</f>
        <v>113710</v>
      </c>
      <c r="J11" s="19">
        <v>9515</v>
      </c>
      <c r="K11" s="19">
        <v>9115</v>
      </c>
      <c r="L11" s="19">
        <v>341</v>
      </c>
      <c r="M11" s="21">
        <v>59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5" customHeight="1">
      <c r="A12" s="42" t="s">
        <v>8</v>
      </c>
      <c r="B12" s="13"/>
      <c r="C12" s="16"/>
      <c r="D12" s="16"/>
      <c r="E12" s="16"/>
      <c r="F12" s="16"/>
      <c r="G12" s="17"/>
      <c r="H12" s="18">
        <f>+H11/H11*100</f>
        <v>100</v>
      </c>
      <c r="I12" s="16">
        <f>+I11/H11*100</f>
        <v>92.27835260701967</v>
      </c>
      <c r="J12" s="16">
        <f>+J11/H11*100</f>
        <v>7.72164739298032</v>
      </c>
      <c r="K12" s="16">
        <f>+K11/J11*100</f>
        <v>95.79611140304782</v>
      </c>
      <c r="L12" s="16">
        <f>+L11/J11*100</f>
        <v>3.5838150289017343</v>
      </c>
      <c r="M12" s="17">
        <f>+M11/J11*100</f>
        <v>0.6200735680504467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15" customHeight="1">
      <c r="A13" s="42" t="s">
        <v>10</v>
      </c>
      <c r="B13" s="22"/>
      <c r="C13" s="16"/>
      <c r="D13" s="16"/>
      <c r="E13" s="16"/>
      <c r="F13" s="16"/>
      <c r="G13" s="17"/>
      <c r="H13" s="16">
        <f>+H11/$H$7*100</f>
        <v>50.69527296663513</v>
      </c>
      <c r="I13" s="16">
        <f>+I11/$I$7*100</f>
        <v>49.31712415806114</v>
      </c>
      <c r="J13" s="16">
        <f>+J11/$J$7*100</f>
        <v>76.11391088712904</v>
      </c>
      <c r="K13" s="16">
        <f>+K11/$K$7*100</f>
        <v>78.64538395168249</v>
      </c>
      <c r="L13" s="16">
        <f>+L11/$L$7*100</f>
        <v>46.71232876712329</v>
      </c>
      <c r="M13" s="17">
        <f>+M11/$M$7*100</f>
        <v>32.59668508287293</v>
      </c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15" customHeight="1">
      <c r="A14" s="65"/>
      <c r="B14" s="23"/>
      <c r="C14" s="24"/>
      <c r="D14" s="24"/>
      <c r="E14" s="24"/>
      <c r="F14" s="24"/>
      <c r="G14" s="25"/>
      <c r="H14" s="19"/>
      <c r="I14" s="19"/>
      <c r="J14" s="19"/>
      <c r="K14" s="19"/>
      <c r="L14" s="19"/>
      <c r="M14" s="21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 ht="15" customHeight="1">
      <c r="A15" s="65" t="s">
        <v>11</v>
      </c>
      <c r="B15" s="13"/>
      <c r="C15" s="14"/>
      <c r="D15" s="14"/>
      <c r="E15" s="14"/>
      <c r="F15" s="14"/>
      <c r="G15" s="15"/>
      <c r="H15" s="19">
        <v>4514</v>
      </c>
      <c r="I15" s="19">
        <f>H15-J15</f>
        <v>1825</v>
      </c>
      <c r="J15" s="19">
        <v>2689</v>
      </c>
      <c r="K15" s="19">
        <v>2196</v>
      </c>
      <c r="L15" s="19">
        <v>375</v>
      </c>
      <c r="M15" s="21">
        <v>118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 ht="15" customHeight="1">
      <c r="A16" s="42" t="s">
        <v>12</v>
      </c>
      <c r="B16" s="13"/>
      <c r="C16" s="14"/>
      <c r="D16" s="14"/>
      <c r="E16" s="14"/>
      <c r="F16" s="14"/>
      <c r="G16" s="15"/>
      <c r="H16" s="18">
        <f>+H15/H15*100</f>
        <v>100</v>
      </c>
      <c r="I16" s="16">
        <f>+I15/H15*100</f>
        <v>40.42977403633141</v>
      </c>
      <c r="J16" s="16">
        <f>+J15/H15*100</f>
        <v>59.57022596366859</v>
      </c>
      <c r="K16" s="16">
        <f>+K15/J15*100</f>
        <v>81.66604685756786</v>
      </c>
      <c r="L16" s="16">
        <f>+L15/J15*100</f>
        <v>13.945704722945331</v>
      </c>
      <c r="M16" s="17">
        <f>+M15/J15*100</f>
        <v>4.388248419486798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ht="15" customHeight="1">
      <c r="A17" s="42" t="s">
        <v>10</v>
      </c>
      <c r="B17" s="22"/>
      <c r="C17" s="16"/>
      <c r="D17" s="16"/>
      <c r="E17" s="16"/>
      <c r="F17" s="16"/>
      <c r="G17" s="17"/>
      <c r="H17" s="16">
        <f>+H15/$H$7*100</f>
        <v>1.8570782079236434</v>
      </c>
      <c r="I17" s="16">
        <f>+I15/$I$7*100</f>
        <v>0.7915201089478638</v>
      </c>
      <c r="J17" s="16">
        <f>+J15/$J$7*100</f>
        <v>21.510279177665787</v>
      </c>
      <c r="K17" s="16">
        <f>+K15/$K$7*100</f>
        <v>18.947368421052634</v>
      </c>
      <c r="L17" s="16">
        <f>+L15/$L$7*100</f>
        <v>51.369863013698634</v>
      </c>
      <c r="M17" s="17">
        <f>+M15/$M$7*100</f>
        <v>65.19337016574586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ht="15" customHeight="1">
      <c r="A18" s="65"/>
      <c r="B18" s="20"/>
      <c r="C18" s="24"/>
      <c r="D18" s="24"/>
      <c r="E18" s="24"/>
      <c r="F18" s="24"/>
      <c r="G18" s="25"/>
      <c r="H18" s="19"/>
      <c r="I18" s="19"/>
      <c r="J18" s="19"/>
      <c r="K18" s="19"/>
      <c r="L18" s="19"/>
      <c r="M18" s="21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5" customHeight="1">
      <c r="A19" s="65" t="s">
        <v>13</v>
      </c>
      <c r="B19" s="13"/>
      <c r="C19" s="14"/>
      <c r="D19" s="14"/>
      <c r="E19" s="14"/>
      <c r="F19" s="14"/>
      <c r="G19" s="15"/>
      <c r="H19" s="19">
        <v>115331</v>
      </c>
      <c r="I19" s="19">
        <f>H19-J19</f>
        <v>115034</v>
      </c>
      <c r="J19" s="19">
        <v>297</v>
      </c>
      <c r="K19" s="19">
        <v>279</v>
      </c>
      <c r="L19" s="19">
        <v>14</v>
      </c>
      <c r="M19" s="21">
        <v>4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15" customHeight="1">
      <c r="A20" s="42" t="s">
        <v>8</v>
      </c>
      <c r="B20" s="13"/>
      <c r="C20" s="16"/>
      <c r="D20" s="16"/>
      <c r="E20" s="16"/>
      <c r="F20" s="16"/>
      <c r="G20" s="17"/>
      <c r="H20" s="18">
        <f>+H19/H19*100</f>
        <v>100</v>
      </c>
      <c r="I20" s="16">
        <f>+I19/H19*100</f>
        <v>99.74248033919761</v>
      </c>
      <c r="J20" s="16">
        <f>+J19/H19*100</f>
        <v>0.2575196608023862</v>
      </c>
      <c r="K20" s="16">
        <f>+K19/J19*100</f>
        <v>93.93939393939394</v>
      </c>
      <c r="L20" s="16">
        <f>+L19/J19*100</f>
        <v>4.713804713804714</v>
      </c>
      <c r="M20" s="17">
        <f>+M19/J19*100</f>
        <v>1.3468013468013467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5" customHeight="1">
      <c r="A21" s="42" t="s">
        <v>10</v>
      </c>
      <c r="B21" s="22"/>
      <c r="C21" s="16"/>
      <c r="D21" s="16"/>
      <c r="E21" s="16"/>
      <c r="F21" s="16"/>
      <c r="G21" s="17"/>
      <c r="H21" s="16">
        <f>+H19/$H$7*100</f>
        <v>47.44764882544123</v>
      </c>
      <c r="I21" s="16">
        <f>+I19/$I$7*100</f>
        <v>49.891355732990995</v>
      </c>
      <c r="J21" s="16">
        <f>+J19/$J$7*100</f>
        <v>2.375809935205184</v>
      </c>
      <c r="K21" s="16">
        <f>+K19/$K$7*100</f>
        <v>2.4072476272648835</v>
      </c>
      <c r="L21" s="16">
        <f>+L19/$L$7*100</f>
        <v>1.9178082191780823</v>
      </c>
      <c r="M21" s="17">
        <f>+M19/$M$7*100</f>
        <v>2.209944751381215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15" customHeight="1">
      <c r="A22" s="65"/>
      <c r="B22" s="13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21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ht="15" customHeight="1">
      <c r="A23" s="70" t="s">
        <v>14</v>
      </c>
      <c r="B23" s="13"/>
      <c r="C23" s="14"/>
      <c r="D23" s="14"/>
      <c r="E23" s="14"/>
      <c r="F23" s="14"/>
      <c r="G23" s="15"/>
      <c r="H23" s="19">
        <v>7881</v>
      </c>
      <c r="I23" s="19">
        <f>H23-J23</f>
        <v>6795</v>
      </c>
      <c r="J23" s="19">
        <v>1086</v>
      </c>
      <c r="K23" s="19">
        <v>984</v>
      </c>
      <c r="L23" s="19">
        <v>78</v>
      </c>
      <c r="M23" s="21">
        <v>24</v>
      </c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ht="15" customHeight="1">
      <c r="A24" s="42" t="s">
        <v>12</v>
      </c>
      <c r="B24" s="13"/>
      <c r="C24" s="16"/>
      <c r="D24" s="16"/>
      <c r="E24" s="16"/>
      <c r="F24" s="16"/>
      <c r="G24" s="17"/>
      <c r="H24" s="18">
        <f>+H23/H23*100</f>
        <v>100</v>
      </c>
      <c r="I24" s="16">
        <f>+I23/H23*100</f>
        <v>86.22002283974115</v>
      </c>
      <c r="J24" s="16">
        <f>+J23/H23*100</f>
        <v>13.779977160258849</v>
      </c>
      <c r="K24" s="16">
        <f>+K23/J23*100</f>
        <v>90.60773480662984</v>
      </c>
      <c r="L24" s="16">
        <f>+L23/J23*100</f>
        <v>7.18232044198895</v>
      </c>
      <c r="M24" s="17">
        <f>+M23/J23*100</f>
        <v>2.209944751381215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15" customHeight="1">
      <c r="A25" s="42" t="s">
        <v>10</v>
      </c>
      <c r="B25" s="22"/>
      <c r="C25" s="16"/>
      <c r="D25" s="16"/>
      <c r="E25" s="16"/>
      <c r="F25" s="16"/>
      <c r="G25" s="17"/>
      <c r="H25" s="16">
        <f>+H23/$H$7*100</f>
        <v>3.2422758876043933</v>
      </c>
      <c r="I25" s="16">
        <f>+I23/$I$7*100</f>
        <v>2.9470570631784843</v>
      </c>
      <c r="J25" s="16">
        <f>+J23/$J$7*100</f>
        <v>8.687305015598753</v>
      </c>
      <c r="K25" s="16">
        <f>+K23/$K$7*100</f>
        <v>8.490077653149267</v>
      </c>
      <c r="L25" s="16">
        <f>+L23/$L$7*100</f>
        <v>10.684931506849315</v>
      </c>
      <c r="M25" s="17">
        <f>+M23/$M$7*100</f>
        <v>13.259668508287293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ht="15" customHeight="1">
      <c r="A26" s="65"/>
      <c r="B26" s="13"/>
      <c r="C26" s="14"/>
      <c r="D26" s="14"/>
      <c r="E26" s="14"/>
      <c r="F26" s="14"/>
      <c r="G26" s="15"/>
      <c r="H26" s="19"/>
      <c r="I26" s="19"/>
      <c r="J26" s="19"/>
      <c r="K26" s="19"/>
      <c r="L26" s="19"/>
      <c r="M26" s="21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ht="15" customHeight="1">
      <c r="A27" s="70" t="s">
        <v>15</v>
      </c>
      <c r="B27" s="13"/>
      <c r="C27" s="14"/>
      <c r="D27" s="14"/>
      <c r="E27" s="14"/>
      <c r="F27" s="14"/>
      <c r="G27" s="15"/>
      <c r="H27" s="19">
        <v>30807</v>
      </c>
      <c r="I27" s="19">
        <f>H27-J27</f>
        <v>20447</v>
      </c>
      <c r="J27" s="19">
        <v>10360</v>
      </c>
      <c r="K27" s="19">
        <v>6836</v>
      </c>
      <c r="L27" s="19">
        <v>2168</v>
      </c>
      <c r="M27" s="21">
        <v>1357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5" customHeight="1">
      <c r="A28" s="42" t="s">
        <v>12</v>
      </c>
      <c r="B28" s="13"/>
      <c r="C28" s="16"/>
      <c r="D28" s="16"/>
      <c r="E28" s="16"/>
      <c r="F28" s="16"/>
      <c r="G28" s="17"/>
      <c r="H28" s="18">
        <f>+H27/H27*100</f>
        <v>100</v>
      </c>
      <c r="I28" s="16">
        <f>+I27/H27*100</f>
        <v>66.37127925471484</v>
      </c>
      <c r="J28" s="16">
        <f>+J27/H27*100</f>
        <v>33.628720745285165</v>
      </c>
      <c r="K28" s="16">
        <f>+K27/J27*100</f>
        <v>65.98455598455598</v>
      </c>
      <c r="L28" s="16">
        <f>+L27/J27*100</f>
        <v>20.92664092664093</v>
      </c>
      <c r="M28" s="17">
        <f>+M27/J27*100</f>
        <v>13.0984555984556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5" customHeight="1">
      <c r="A29" s="42" t="s">
        <v>16</v>
      </c>
      <c r="B29" s="22"/>
      <c r="C29" s="16"/>
      <c r="D29" s="16"/>
      <c r="E29" s="16"/>
      <c r="F29" s="16"/>
      <c r="G29" s="17"/>
      <c r="H29" s="16">
        <f aca="true" t="shared" si="0" ref="H29:M29">H27/H32*100</f>
        <v>136.09736702597633</v>
      </c>
      <c r="I29" s="16">
        <f t="shared" si="0"/>
        <v>198.32201745877788</v>
      </c>
      <c r="J29" s="16">
        <f t="shared" si="0"/>
        <v>84.04997566120396</v>
      </c>
      <c r="K29" s="16">
        <f t="shared" si="0"/>
        <v>102.1213026590977</v>
      </c>
      <c r="L29" s="16">
        <f t="shared" si="0"/>
        <v>73.96792903445923</v>
      </c>
      <c r="M29" s="17">
        <f t="shared" si="0"/>
        <v>50.222057735011106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5" customHeight="1">
      <c r="A30" s="42" t="s">
        <v>17</v>
      </c>
      <c r="B30" s="22"/>
      <c r="C30" s="16"/>
      <c r="D30" s="16"/>
      <c r="E30" s="16"/>
      <c r="F30" s="16"/>
      <c r="G30" s="17"/>
      <c r="H30" s="16">
        <f aca="true" t="shared" si="1" ref="H30:M30">H27/H7</f>
        <v>0.12674126794750484</v>
      </c>
      <c r="I30" s="16">
        <f t="shared" si="1"/>
        <v>0.08868061187757244</v>
      </c>
      <c r="J30" s="16">
        <f t="shared" si="1"/>
        <v>0.8287337013038957</v>
      </c>
      <c r="K30" s="16">
        <f t="shared" si="1"/>
        <v>0.5898188093183779</v>
      </c>
      <c r="L30" s="16">
        <f t="shared" si="1"/>
        <v>2.96986301369863</v>
      </c>
      <c r="M30" s="17">
        <f t="shared" si="1"/>
        <v>7.497237569060774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5" customHeight="1">
      <c r="A31" s="65"/>
      <c r="B31" s="13"/>
      <c r="C31" s="14"/>
      <c r="D31" s="14"/>
      <c r="E31" s="14"/>
      <c r="F31" s="14"/>
      <c r="G31" s="15"/>
      <c r="H31" s="19"/>
      <c r="I31" s="19"/>
      <c r="J31" s="19"/>
      <c r="K31" s="19"/>
      <c r="L31" s="19"/>
      <c r="M31" s="21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5" customHeight="1">
      <c r="A32" s="70" t="s">
        <v>61</v>
      </c>
      <c r="B32" s="13"/>
      <c r="C32" s="14"/>
      <c r="D32" s="14"/>
      <c r="E32" s="14"/>
      <c r="F32" s="14"/>
      <c r="G32" s="15"/>
      <c r="H32" s="19">
        <v>22636</v>
      </c>
      <c r="I32" s="19">
        <f>H32-J32</f>
        <v>10310</v>
      </c>
      <c r="J32" s="19">
        <v>12326</v>
      </c>
      <c r="K32" s="19">
        <v>6694</v>
      </c>
      <c r="L32" s="19">
        <v>2931</v>
      </c>
      <c r="M32" s="21">
        <v>2702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5" customHeight="1">
      <c r="A33" s="42" t="s">
        <v>12</v>
      </c>
      <c r="B33" s="13"/>
      <c r="C33" s="16"/>
      <c r="D33" s="16"/>
      <c r="E33" s="16"/>
      <c r="F33" s="16"/>
      <c r="G33" s="17"/>
      <c r="H33" s="18">
        <f>+H32/H32*100</f>
        <v>100</v>
      </c>
      <c r="I33" s="16">
        <f>+I32/H32*100</f>
        <v>45.54691641632797</v>
      </c>
      <c r="J33" s="16">
        <f>+J32/H32*100</f>
        <v>54.453083583672026</v>
      </c>
      <c r="K33" s="16">
        <f>+K32/J32*100</f>
        <v>54.30796689923738</v>
      </c>
      <c r="L33" s="16">
        <f>+L32/J32*100</f>
        <v>23.779003731948727</v>
      </c>
      <c r="M33" s="17">
        <f>+M32/J32*100</f>
        <v>21.92114230082752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5" customHeight="1">
      <c r="A34" s="42" t="s">
        <v>17</v>
      </c>
      <c r="B34" s="22"/>
      <c r="C34" s="16"/>
      <c r="D34" s="16"/>
      <c r="E34" s="16"/>
      <c r="F34" s="16"/>
      <c r="G34" s="17"/>
      <c r="H34" s="16">
        <f aca="true" t="shared" si="2" ref="H34:M34">H32/H7</f>
        <v>0.09312543711687991</v>
      </c>
      <c r="I34" s="16">
        <f t="shared" si="2"/>
        <v>0.04471546478494507</v>
      </c>
      <c r="J34" s="16">
        <f t="shared" si="2"/>
        <v>0.9860011199104072</v>
      </c>
      <c r="K34" s="16">
        <f t="shared" si="2"/>
        <v>0.5775668679896463</v>
      </c>
      <c r="L34" s="16">
        <f t="shared" si="2"/>
        <v>4.015068493150685</v>
      </c>
      <c r="M34" s="17">
        <f t="shared" si="2"/>
        <v>14.92817679558011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5" customHeight="1">
      <c r="A35" s="20"/>
      <c r="B35" s="101"/>
      <c r="C35" s="97"/>
      <c r="D35" s="97"/>
      <c r="E35" s="97"/>
      <c r="F35" s="19"/>
      <c r="G35" s="21"/>
      <c r="H35" s="19"/>
      <c r="I35" s="19"/>
      <c r="J35" s="19"/>
      <c r="K35" s="19"/>
      <c r="L35" s="19"/>
      <c r="M35" s="21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5" customHeight="1">
      <c r="A36" s="71" t="s">
        <v>62</v>
      </c>
      <c r="B36" s="13"/>
      <c r="C36" s="14"/>
      <c r="D36" s="14"/>
      <c r="E36" s="14"/>
      <c r="F36" s="14"/>
      <c r="G36" s="15"/>
      <c r="H36" s="19">
        <v>9225</v>
      </c>
      <c r="I36" s="19">
        <f>H36-J36</f>
        <v>7887</v>
      </c>
      <c r="J36" s="19">
        <v>1338</v>
      </c>
      <c r="K36" s="19">
        <v>1083</v>
      </c>
      <c r="L36" s="19">
        <v>168</v>
      </c>
      <c r="M36" s="21">
        <v>87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5" customHeight="1">
      <c r="A37" s="42" t="s">
        <v>12</v>
      </c>
      <c r="B37" s="26"/>
      <c r="C37" s="16"/>
      <c r="D37" s="16"/>
      <c r="E37" s="16"/>
      <c r="F37" s="16"/>
      <c r="G37" s="17"/>
      <c r="H37" s="18">
        <f>+H36/H36*100</f>
        <v>100</v>
      </c>
      <c r="I37" s="16">
        <f>+I36/H36*100</f>
        <v>85.4959349593496</v>
      </c>
      <c r="J37" s="16">
        <f>+J36/H36*100</f>
        <v>14.504065040650408</v>
      </c>
      <c r="K37" s="16">
        <f>+K36/J36*100</f>
        <v>80.94170403587444</v>
      </c>
      <c r="L37" s="16">
        <f>+L36/J36*100</f>
        <v>12.556053811659194</v>
      </c>
      <c r="M37" s="17">
        <f>+M36/J36*100</f>
        <v>6.502242152466367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5" customHeight="1">
      <c r="A38" s="42" t="s">
        <v>18</v>
      </c>
      <c r="B38" s="22"/>
      <c r="C38" s="16"/>
      <c r="D38" s="16"/>
      <c r="E38" s="16"/>
      <c r="F38" s="16"/>
      <c r="G38" s="17"/>
      <c r="H38" s="16">
        <f aca="true" t="shared" si="3" ref="H38:M38">H36/H32*100</f>
        <v>40.753666725569886</v>
      </c>
      <c r="I38" s="16">
        <f t="shared" si="3"/>
        <v>76.49854510184288</v>
      </c>
      <c r="J38" s="16">
        <f t="shared" si="3"/>
        <v>10.855103034236572</v>
      </c>
      <c r="K38" s="16">
        <f t="shared" si="3"/>
        <v>16.17866746340006</v>
      </c>
      <c r="L38" s="16">
        <f t="shared" si="3"/>
        <v>5.731832139201638</v>
      </c>
      <c r="M38" s="17">
        <f t="shared" si="3"/>
        <v>3.2198371576609914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ht="15" customHeight="1">
      <c r="A39" s="42" t="s">
        <v>17</v>
      </c>
      <c r="B39" s="22"/>
      <c r="C39" s="16"/>
      <c r="D39" s="16"/>
      <c r="E39" s="16"/>
      <c r="F39" s="16"/>
      <c r="G39" s="17"/>
      <c r="H39" s="16">
        <f aca="true" t="shared" si="4" ref="H39:M39">H36/H7</f>
        <v>0.0379520302793434</v>
      </c>
      <c r="I39" s="16">
        <f t="shared" si="4"/>
        <v>0.03420667999600987</v>
      </c>
      <c r="J39" s="16">
        <f t="shared" si="4"/>
        <v>0.1070314374850012</v>
      </c>
      <c r="K39" s="16">
        <f t="shared" si="4"/>
        <v>0.09344262295081968</v>
      </c>
      <c r="L39" s="16">
        <f t="shared" si="4"/>
        <v>0.23013698630136986</v>
      </c>
      <c r="M39" s="17">
        <f t="shared" si="4"/>
        <v>0.48066298342541436</v>
      </c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5" customHeight="1">
      <c r="A40" s="72"/>
      <c r="B40" s="13"/>
      <c r="C40" s="14"/>
      <c r="D40" s="14"/>
      <c r="E40" s="14"/>
      <c r="F40" s="14"/>
      <c r="G40" s="15"/>
      <c r="H40" s="19"/>
      <c r="I40" s="19"/>
      <c r="J40" s="19"/>
      <c r="K40" s="19"/>
      <c r="L40" s="19"/>
      <c r="M40" s="21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5" customHeight="1">
      <c r="A41" s="71" t="s">
        <v>63</v>
      </c>
      <c r="B41" s="13"/>
      <c r="C41" s="14"/>
      <c r="D41" s="14"/>
      <c r="E41" s="14"/>
      <c r="F41" s="14"/>
      <c r="G41" s="15"/>
      <c r="H41" s="19">
        <v>10188</v>
      </c>
      <c r="I41" s="19">
        <f>H41-J41</f>
        <v>83</v>
      </c>
      <c r="J41" s="19">
        <v>10105</v>
      </c>
      <c r="K41" s="19">
        <v>5044</v>
      </c>
      <c r="L41" s="19">
        <v>2577</v>
      </c>
      <c r="M41" s="21">
        <v>2484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ht="15" customHeight="1">
      <c r="A42" s="42" t="s">
        <v>12</v>
      </c>
      <c r="B42" s="13"/>
      <c r="C42" s="16"/>
      <c r="D42" s="16"/>
      <c r="E42" s="16"/>
      <c r="F42" s="16"/>
      <c r="G42" s="17"/>
      <c r="H42" s="18">
        <f>+H41/H41*100</f>
        <v>100</v>
      </c>
      <c r="I42" s="16">
        <f>+I41/H41*100</f>
        <v>0.8146839418924224</v>
      </c>
      <c r="J42" s="16">
        <f>+J41/H41*100</f>
        <v>99.18531605810757</v>
      </c>
      <c r="K42" s="16">
        <f>+K41/J41*100</f>
        <v>49.91588322612568</v>
      </c>
      <c r="L42" s="16">
        <f>+L41/J41*100</f>
        <v>25.502226620484908</v>
      </c>
      <c r="M42" s="17">
        <f>+M41/J41*100</f>
        <v>24.58189015338941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4" ht="15" customHeight="1">
      <c r="A43" s="42" t="s">
        <v>16</v>
      </c>
      <c r="B43" s="22"/>
      <c r="C43" s="16"/>
      <c r="D43" s="16"/>
      <c r="E43" s="16"/>
      <c r="F43" s="16"/>
      <c r="G43" s="17"/>
      <c r="H43" s="16">
        <f aca="true" t="shared" si="5" ref="H43:M43">H41/H32*100</f>
        <v>45.00795193497084</v>
      </c>
      <c r="I43" s="16">
        <f t="shared" si="5"/>
        <v>0.8050436469447139</v>
      </c>
      <c r="J43" s="16">
        <f t="shared" si="5"/>
        <v>81.98117799772838</v>
      </c>
      <c r="K43" s="16">
        <f t="shared" si="5"/>
        <v>75.35106065132955</v>
      </c>
      <c r="L43" s="16">
        <f t="shared" si="5"/>
        <v>87.92221084953941</v>
      </c>
      <c r="M43" s="17">
        <f t="shared" si="5"/>
        <v>91.9319022945966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4" ht="15" customHeight="1">
      <c r="A44" s="51" t="s">
        <v>17</v>
      </c>
      <c r="B44" s="43"/>
      <c r="C44" s="44"/>
      <c r="D44" s="44"/>
      <c r="E44" s="44"/>
      <c r="F44" s="44"/>
      <c r="G44" s="45"/>
      <c r="H44" s="43">
        <f aca="true" t="shared" si="6" ref="H44:M44">H41/H7</f>
        <v>0.041913851976796805</v>
      </c>
      <c r="I44" s="44">
        <f t="shared" si="6"/>
        <v>0.00035997900845300107</v>
      </c>
      <c r="J44" s="44">
        <f t="shared" si="6"/>
        <v>0.8083353331733462</v>
      </c>
      <c r="K44" s="44">
        <f t="shared" si="6"/>
        <v>0.4352027610008628</v>
      </c>
      <c r="L44" s="44">
        <f t="shared" si="6"/>
        <v>3.53013698630137</v>
      </c>
      <c r="M44" s="45">
        <f t="shared" si="6"/>
        <v>13.723756906077348</v>
      </c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5" customHeight="1">
      <c r="A45" s="108" t="s">
        <v>70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5" customHeight="1">
      <c r="A46" s="11" t="s">
        <v>68</v>
      </c>
      <c r="B46" s="3"/>
      <c r="C46" s="3"/>
      <c r="D46" s="3"/>
      <c r="E46" s="3"/>
      <c r="F46" s="3"/>
      <c r="G46" s="3"/>
      <c r="H46" s="3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4.25" customHeight="1">
      <c r="A47" s="81" t="s">
        <v>19</v>
      </c>
      <c r="B47" s="27"/>
      <c r="C47" s="49"/>
      <c r="D47" s="39"/>
      <c r="E47" s="39"/>
      <c r="F47" s="39"/>
      <c r="G47" s="40"/>
      <c r="H47" s="29"/>
      <c r="I47" s="50"/>
      <c r="J47" s="41">
        <v>16343</v>
      </c>
      <c r="K47" s="41">
        <v>7537</v>
      </c>
      <c r="L47" s="41">
        <v>4728</v>
      </c>
      <c r="M47" s="47">
        <v>4078</v>
      </c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ht="14.25" customHeight="1">
      <c r="A48" s="42" t="s">
        <v>8</v>
      </c>
      <c r="B48" s="27"/>
      <c r="C48" s="28"/>
      <c r="D48" s="14"/>
      <c r="E48" s="16"/>
      <c r="F48" s="16"/>
      <c r="G48" s="17"/>
      <c r="H48" s="29"/>
      <c r="I48" s="29"/>
      <c r="J48" s="19">
        <f>K48+L48+M48</f>
        <v>100</v>
      </c>
      <c r="K48" s="61">
        <f>K47/J47*100</f>
        <v>46.117603867099064</v>
      </c>
      <c r="L48" s="61">
        <f>L47/J47*100</f>
        <v>28.929817047053785</v>
      </c>
      <c r="M48" s="62">
        <f>M47/J47*100</f>
        <v>24.95257908584715</v>
      </c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4.25" customHeight="1">
      <c r="A49" s="72"/>
      <c r="B49" s="30"/>
      <c r="C49" s="31"/>
      <c r="D49" s="14"/>
      <c r="E49" s="14"/>
      <c r="F49" s="14"/>
      <c r="G49" s="15"/>
      <c r="H49" s="19"/>
      <c r="I49" s="19"/>
      <c r="J49" s="19"/>
      <c r="K49" s="19"/>
      <c r="L49" s="19"/>
      <c r="M49" s="21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14.25" customHeight="1">
      <c r="A50" s="71" t="s">
        <v>67</v>
      </c>
      <c r="B50" s="32"/>
      <c r="C50" s="33"/>
      <c r="D50" s="34"/>
      <c r="E50" s="34"/>
      <c r="F50" s="34"/>
      <c r="G50" s="35"/>
      <c r="H50" s="37"/>
      <c r="I50" s="37"/>
      <c r="J50" s="76">
        <v>176.86</v>
      </c>
      <c r="K50" s="76">
        <v>173.78</v>
      </c>
      <c r="L50" s="76">
        <v>194</v>
      </c>
      <c r="M50" s="77">
        <v>165.79</v>
      </c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4.25" customHeight="1">
      <c r="A51" s="71"/>
      <c r="B51" s="30"/>
      <c r="C51" s="31"/>
      <c r="D51" s="19"/>
      <c r="E51" s="19"/>
      <c r="F51" s="19"/>
      <c r="G51" s="21"/>
      <c r="H51" s="19"/>
      <c r="I51" s="19"/>
      <c r="J51" s="19"/>
      <c r="K51" s="19"/>
      <c r="L51" s="19"/>
      <c r="M51" s="21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4.25" customHeight="1">
      <c r="A52" s="71" t="s">
        <v>20</v>
      </c>
      <c r="B52" s="13"/>
      <c r="C52" s="14"/>
      <c r="D52" s="14"/>
      <c r="E52" s="14"/>
      <c r="F52" s="14"/>
      <c r="G52" s="15"/>
      <c r="H52" s="19"/>
      <c r="I52" s="19"/>
      <c r="J52" s="19"/>
      <c r="K52" s="19"/>
      <c r="L52" s="19"/>
      <c r="M52" s="21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ht="14.25" customHeight="1">
      <c r="A53" s="42" t="s">
        <v>21</v>
      </c>
      <c r="B53" s="27"/>
      <c r="C53" s="28"/>
      <c r="D53" s="14"/>
      <c r="E53" s="14"/>
      <c r="F53" s="14"/>
      <c r="G53" s="15"/>
      <c r="H53" s="29"/>
      <c r="I53" s="29"/>
      <c r="J53" s="19">
        <v>2646</v>
      </c>
      <c r="K53" s="19">
        <v>2388</v>
      </c>
      <c r="L53" s="19">
        <v>203</v>
      </c>
      <c r="M53" s="21">
        <v>55</v>
      </c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4.25" customHeight="1">
      <c r="A54" s="42" t="s">
        <v>22</v>
      </c>
      <c r="B54" s="27"/>
      <c r="C54" s="28"/>
      <c r="D54" s="16"/>
      <c r="E54" s="16"/>
      <c r="F54" s="16"/>
      <c r="G54" s="17"/>
      <c r="H54" s="29"/>
      <c r="I54" s="29"/>
      <c r="J54" s="16">
        <f>J53/J7*100</f>
        <v>21.166306695464364</v>
      </c>
      <c r="K54" s="16">
        <f>K53/K7*100</f>
        <v>20.603968938740294</v>
      </c>
      <c r="L54" s="16">
        <f>L53/L7*100</f>
        <v>27.808219178082194</v>
      </c>
      <c r="M54" s="17">
        <f>M53/M7*100</f>
        <v>30.386740331491712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4.25" customHeight="1">
      <c r="A55" s="42" t="s">
        <v>37</v>
      </c>
      <c r="B55" s="27"/>
      <c r="C55" s="28"/>
      <c r="D55" s="14"/>
      <c r="E55" s="14"/>
      <c r="F55" s="14"/>
      <c r="G55" s="15"/>
      <c r="H55" s="29"/>
      <c r="I55" s="29"/>
      <c r="J55" s="19">
        <v>2046</v>
      </c>
      <c r="K55" s="19">
        <v>1264</v>
      </c>
      <c r="L55" s="19">
        <v>441</v>
      </c>
      <c r="M55" s="21">
        <v>341</v>
      </c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4.25" customHeight="1">
      <c r="A56" s="42" t="s">
        <v>23</v>
      </c>
      <c r="B56" s="27"/>
      <c r="C56" s="28"/>
      <c r="D56" s="16"/>
      <c r="E56" s="16"/>
      <c r="F56" s="16"/>
      <c r="G56" s="17"/>
      <c r="H56" s="29"/>
      <c r="I56" s="29"/>
      <c r="J56" s="16">
        <f>J55/J41*100</f>
        <v>20.24740227610094</v>
      </c>
      <c r="K56" s="16">
        <f>K55/K41*100</f>
        <v>25.05947660586836</v>
      </c>
      <c r="L56" s="16">
        <f>L55/L41*100</f>
        <v>17.112922002328286</v>
      </c>
      <c r="M56" s="17">
        <f>M55/M41*100</f>
        <v>13.727858293075684</v>
      </c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4.25" customHeight="1">
      <c r="A57" s="42"/>
      <c r="B57" s="30"/>
      <c r="C57" s="31"/>
      <c r="D57" s="16"/>
      <c r="E57" s="16"/>
      <c r="F57" s="16"/>
      <c r="G57" s="17"/>
      <c r="H57" s="19"/>
      <c r="I57" s="19"/>
      <c r="J57" s="19"/>
      <c r="K57" s="19"/>
      <c r="L57" s="19"/>
      <c r="M57" s="21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13" ht="14.25" customHeight="1">
      <c r="A58" s="71" t="s">
        <v>40</v>
      </c>
      <c r="B58" s="20"/>
      <c r="C58" s="19"/>
      <c r="D58" s="19"/>
      <c r="E58" s="19"/>
      <c r="F58" s="19"/>
      <c r="G58" s="21"/>
      <c r="H58" s="19"/>
      <c r="I58" s="19"/>
      <c r="J58" s="19"/>
      <c r="K58" s="19"/>
      <c r="L58" s="19"/>
      <c r="M58" s="21"/>
    </row>
    <row r="59" spans="1:13" ht="14.25" customHeight="1">
      <c r="A59" s="74" t="s">
        <v>33</v>
      </c>
      <c r="B59" s="20"/>
      <c r="C59" s="19"/>
      <c r="D59" s="19"/>
      <c r="E59" s="19"/>
      <c r="F59" s="19"/>
      <c r="G59" s="21"/>
      <c r="H59" s="19"/>
      <c r="I59" s="19"/>
      <c r="J59" s="19"/>
      <c r="K59" s="19"/>
      <c r="L59" s="19"/>
      <c r="M59" s="21"/>
    </row>
    <row r="60" spans="1:13" ht="14.25" customHeight="1">
      <c r="A60" s="42" t="s">
        <v>21</v>
      </c>
      <c r="B60" s="13"/>
      <c r="C60" s="14"/>
      <c r="D60" s="14"/>
      <c r="E60" s="14"/>
      <c r="F60" s="14"/>
      <c r="G60" s="15"/>
      <c r="H60" s="19">
        <v>4666</v>
      </c>
      <c r="I60" s="19">
        <f>H60-J60</f>
        <v>2899</v>
      </c>
      <c r="J60" s="19">
        <v>1767</v>
      </c>
      <c r="K60" s="19">
        <v>1476</v>
      </c>
      <c r="L60" s="19">
        <v>225</v>
      </c>
      <c r="M60" s="21">
        <v>66</v>
      </c>
    </row>
    <row r="61" spans="1:13" ht="14.25" customHeight="1">
      <c r="A61" s="42" t="s">
        <v>10</v>
      </c>
      <c r="B61" s="22"/>
      <c r="C61" s="16"/>
      <c r="D61" s="16"/>
      <c r="E61" s="16"/>
      <c r="F61" s="16"/>
      <c r="G61" s="17"/>
      <c r="H61" s="16">
        <f aca="true" t="shared" si="7" ref="H61:M61">H60/H7*100</f>
        <v>1.9196116345085779</v>
      </c>
      <c r="I61" s="16">
        <f t="shared" si="7"/>
        <v>1.2573242716930724</v>
      </c>
      <c r="J61" s="16">
        <f t="shared" si="7"/>
        <v>14.134869210463163</v>
      </c>
      <c r="K61" s="16">
        <f t="shared" si="7"/>
        <v>12.7351164797239</v>
      </c>
      <c r="L61" s="16">
        <f t="shared" si="7"/>
        <v>30.82191780821918</v>
      </c>
      <c r="M61" s="17">
        <f t="shared" si="7"/>
        <v>36.46408839779006</v>
      </c>
    </row>
    <row r="62" spans="1:13" ht="14.25" customHeight="1">
      <c r="A62" s="42" t="s">
        <v>24</v>
      </c>
      <c r="B62" s="13"/>
      <c r="C62" s="14"/>
      <c r="D62" s="14"/>
      <c r="E62" s="14"/>
      <c r="F62" s="14"/>
      <c r="G62" s="15"/>
      <c r="H62" s="19">
        <v>13360</v>
      </c>
      <c r="I62" s="19">
        <f>H62-J62</f>
        <v>8035</v>
      </c>
      <c r="J62" s="19">
        <v>5325</v>
      </c>
      <c r="K62" s="19">
        <v>4333</v>
      </c>
      <c r="L62" s="19">
        <v>762</v>
      </c>
      <c r="M62" s="21">
        <v>230</v>
      </c>
    </row>
    <row r="63" spans="1:13" ht="14.25" customHeight="1">
      <c r="A63" s="42" t="s">
        <v>8</v>
      </c>
      <c r="B63" s="13"/>
      <c r="C63" s="16"/>
      <c r="D63" s="16"/>
      <c r="E63" s="16"/>
      <c r="F63" s="16"/>
      <c r="G63" s="17"/>
      <c r="H63" s="18">
        <f>+H62/H62*100</f>
        <v>100</v>
      </c>
      <c r="I63" s="16">
        <f>+I62/H62*100</f>
        <v>60.14221556886228</v>
      </c>
      <c r="J63" s="16">
        <f>+J62/H62*100</f>
        <v>39.85778443113773</v>
      </c>
      <c r="K63" s="16">
        <f>+K62/J62*100</f>
        <v>81.37089201877934</v>
      </c>
      <c r="L63" s="16">
        <f>+L62/J62*100</f>
        <v>14.309859154929578</v>
      </c>
      <c r="M63" s="17">
        <f>+M62/J62*100</f>
        <v>4.31924882629108</v>
      </c>
    </row>
    <row r="64" spans="1:13" ht="14.25" customHeight="1">
      <c r="A64" s="42" t="s">
        <v>25</v>
      </c>
      <c r="B64" s="22"/>
      <c r="C64" s="16"/>
      <c r="D64" s="16"/>
      <c r="E64" s="16"/>
      <c r="F64" s="16"/>
      <c r="G64" s="17"/>
      <c r="H64" s="16">
        <f aca="true" t="shared" si="8" ref="H64:M64">H62/H7</f>
        <v>0.05496359073517917</v>
      </c>
      <c r="I64" s="16">
        <f t="shared" si="8"/>
        <v>0.03484857027614293</v>
      </c>
      <c r="J64" s="16">
        <f t="shared" si="8"/>
        <v>0.4259659227261819</v>
      </c>
      <c r="K64" s="16">
        <f t="shared" si="8"/>
        <v>0.37385677308024157</v>
      </c>
      <c r="L64" s="16">
        <f t="shared" si="8"/>
        <v>1.0438356164383562</v>
      </c>
      <c r="M64" s="17">
        <f t="shared" si="8"/>
        <v>1.270718232044199</v>
      </c>
    </row>
    <row r="65" spans="1:13" ht="14.25" customHeight="1">
      <c r="A65" s="42"/>
      <c r="B65" s="22"/>
      <c r="C65" s="16"/>
      <c r="D65" s="16"/>
      <c r="E65" s="16"/>
      <c r="F65" s="16"/>
      <c r="G65" s="17"/>
      <c r="H65" s="16"/>
      <c r="I65" s="16"/>
      <c r="J65" s="16"/>
      <c r="K65" s="16"/>
      <c r="L65" s="16"/>
      <c r="M65" s="17"/>
    </row>
    <row r="66" spans="1:13" ht="14.25" customHeight="1">
      <c r="A66" s="71" t="s">
        <v>64</v>
      </c>
      <c r="B66" s="20"/>
      <c r="C66" s="19"/>
      <c r="D66" s="19"/>
      <c r="E66" s="19"/>
      <c r="F66" s="19"/>
      <c r="G66" s="21"/>
      <c r="H66" s="19"/>
      <c r="I66" s="19"/>
      <c r="J66" s="19"/>
      <c r="K66" s="19"/>
      <c r="L66" s="19"/>
      <c r="M66" s="21"/>
    </row>
    <row r="67" spans="1:13" ht="14.25" customHeight="1">
      <c r="A67" s="42" t="s">
        <v>26</v>
      </c>
      <c r="B67" s="13"/>
      <c r="C67" s="14"/>
      <c r="D67" s="14"/>
      <c r="E67" s="14"/>
      <c r="F67" s="14"/>
      <c r="G67" s="15"/>
      <c r="H67" s="19">
        <v>2357</v>
      </c>
      <c r="I67" s="19">
        <f>H67-J67</f>
        <v>1654</v>
      </c>
      <c r="J67" s="19">
        <v>703</v>
      </c>
      <c r="K67" s="19">
        <v>631</v>
      </c>
      <c r="L67" s="19">
        <v>58</v>
      </c>
      <c r="M67" s="21">
        <v>14</v>
      </c>
    </row>
    <row r="68" spans="1:13" ht="14.25" customHeight="1">
      <c r="A68" s="42" t="s">
        <v>10</v>
      </c>
      <c r="B68" s="22"/>
      <c r="C68" s="16"/>
      <c r="D68" s="16"/>
      <c r="E68" s="16"/>
      <c r="F68" s="16"/>
      <c r="G68" s="17"/>
      <c r="H68" s="16">
        <f aca="true" t="shared" si="9" ref="H68:M68">H67/H7*100</f>
        <v>0.9696795161887521</v>
      </c>
      <c r="I68" s="16">
        <f t="shared" si="9"/>
        <v>0.7173557590135707</v>
      </c>
      <c r="J68" s="16">
        <f t="shared" si="9"/>
        <v>5.623550115990721</v>
      </c>
      <c r="K68" s="16">
        <f t="shared" si="9"/>
        <v>5.44434857635893</v>
      </c>
      <c r="L68" s="16">
        <f t="shared" si="9"/>
        <v>7.9452054794520555</v>
      </c>
      <c r="M68" s="17">
        <f t="shared" si="9"/>
        <v>7.734806629834254</v>
      </c>
    </row>
    <row r="69" spans="1:13" ht="14.25" customHeight="1">
      <c r="A69" s="42" t="s">
        <v>27</v>
      </c>
      <c r="B69" s="13"/>
      <c r="C69" s="14"/>
      <c r="D69" s="14"/>
      <c r="E69" s="14"/>
      <c r="F69" s="14"/>
      <c r="G69" s="15"/>
      <c r="H69" s="19">
        <v>6527</v>
      </c>
      <c r="I69" s="19">
        <f>H69-J69</f>
        <v>4498</v>
      </c>
      <c r="J69" s="19">
        <v>2029</v>
      </c>
      <c r="K69" s="19">
        <v>1774</v>
      </c>
      <c r="L69" s="19">
        <v>216</v>
      </c>
      <c r="M69" s="21">
        <v>39</v>
      </c>
    </row>
    <row r="70" spans="1:13" ht="14.25" customHeight="1">
      <c r="A70" s="42" t="s">
        <v>12</v>
      </c>
      <c r="B70" s="13"/>
      <c r="C70" s="16"/>
      <c r="D70" s="16"/>
      <c r="E70" s="16"/>
      <c r="F70" s="16"/>
      <c r="G70" s="17"/>
      <c r="H70" s="18">
        <f>+H69/H69*100</f>
        <v>100</v>
      </c>
      <c r="I70" s="16">
        <f>+I69/H69*100</f>
        <v>68.91374291404934</v>
      </c>
      <c r="J70" s="16">
        <f>+J69/H69*100</f>
        <v>31.086257085950663</v>
      </c>
      <c r="K70" s="16">
        <f>+K69/J69*100</f>
        <v>87.43223262690981</v>
      </c>
      <c r="L70" s="16">
        <f>+L69/J69*100</f>
        <v>10.645638245441104</v>
      </c>
      <c r="M70" s="17">
        <f>+M69/J69*100</f>
        <v>1.9221291276490884</v>
      </c>
    </row>
    <row r="71" spans="1:13" ht="14.25" customHeight="1">
      <c r="A71" s="42" t="s">
        <v>34</v>
      </c>
      <c r="B71" s="22"/>
      <c r="C71" s="16"/>
      <c r="D71" s="16"/>
      <c r="E71" s="16"/>
      <c r="F71" s="16"/>
      <c r="G71" s="17"/>
      <c r="H71" s="16">
        <f aca="true" t="shared" si="10" ref="H71:M71">H69/H7</f>
        <v>0.026852347060517548</v>
      </c>
      <c r="I71" s="16">
        <f t="shared" si="10"/>
        <v>0.019508260000260225</v>
      </c>
      <c r="J71" s="16">
        <f t="shared" si="10"/>
        <v>0.1623070154387649</v>
      </c>
      <c r="K71" s="16">
        <f t="shared" si="10"/>
        <v>0.1530629853321829</v>
      </c>
      <c r="L71" s="16">
        <f t="shared" si="10"/>
        <v>0.2958904109589041</v>
      </c>
      <c r="M71" s="17">
        <f t="shared" si="10"/>
        <v>0.2154696132596685</v>
      </c>
    </row>
    <row r="72" spans="1:13" ht="14.25" customHeight="1">
      <c r="A72" s="42"/>
      <c r="B72" s="22"/>
      <c r="C72" s="16"/>
      <c r="D72" s="16"/>
      <c r="E72" s="16"/>
      <c r="F72" s="16"/>
      <c r="G72" s="17"/>
      <c r="H72" s="16"/>
      <c r="I72" s="16"/>
      <c r="J72" s="16"/>
      <c r="K72" s="16"/>
      <c r="L72" s="16"/>
      <c r="M72" s="17"/>
    </row>
    <row r="73" spans="1:13" ht="14.25" customHeight="1">
      <c r="A73" s="71" t="s">
        <v>65</v>
      </c>
      <c r="B73" s="20"/>
      <c r="C73" s="19"/>
      <c r="D73" s="19"/>
      <c r="E73" s="19"/>
      <c r="F73" s="19"/>
      <c r="G73" s="21"/>
      <c r="H73" s="19"/>
      <c r="I73" s="19"/>
      <c r="J73" s="19"/>
      <c r="K73" s="19"/>
      <c r="L73" s="19"/>
      <c r="M73" s="21"/>
    </row>
    <row r="74" spans="1:13" ht="14.25" customHeight="1">
      <c r="A74" s="42" t="s">
        <v>26</v>
      </c>
      <c r="B74" s="13"/>
      <c r="C74" s="14"/>
      <c r="D74" s="14"/>
      <c r="E74" s="14"/>
      <c r="F74" s="14"/>
      <c r="G74" s="15"/>
      <c r="H74" s="19">
        <v>10668</v>
      </c>
      <c r="I74" s="19">
        <f>H74-J74</f>
        <v>7789</v>
      </c>
      <c r="J74" s="19">
        <v>2879</v>
      </c>
      <c r="K74" s="19">
        <v>2520</v>
      </c>
      <c r="L74" s="19">
        <v>282</v>
      </c>
      <c r="M74" s="21">
        <v>77</v>
      </c>
    </row>
    <row r="75" spans="1:13" ht="14.25" customHeight="1">
      <c r="A75" s="42" t="s">
        <v>28</v>
      </c>
      <c r="B75" s="22"/>
      <c r="C75" s="16"/>
      <c r="D75" s="16"/>
      <c r="E75" s="16"/>
      <c r="F75" s="16"/>
      <c r="G75" s="17"/>
      <c r="H75" s="16">
        <f aca="true" t="shared" si="11" ref="H75:M75">H74/H7*100</f>
        <v>4.388859176368947</v>
      </c>
      <c r="I75" s="16">
        <f t="shared" si="11"/>
        <v>3.3781644540246085</v>
      </c>
      <c r="J75" s="16">
        <f t="shared" si="11"/>
        <v>23.030157587393006</v>
      </c>
      <c r="K75" s="16">
        <f t="shared" si="11"/>
        <v>21.74288179465056</v>
      </c>
      <c r="L75" s="16">
        <f t="shared" si="11"/>
        <v>38.63013698630137</v>
      </c>
      <c r="M75" s="17">
        <f t="shared" si="11"/>
        <v>42.5414364640884</v>
      </c>
    </row>
    <row r="76" spans="1:13" ht="14.25" customHeight="1">
      <c r="A76" s="42" t="s">
        <v>72</v>
      </c>
      <c r="B76" s="13"/>
      <c r="C76" s="14"/>
      <c r="D76" s="14"/>
      <c r="E76" s="14"/>
      <c r="F76" s="14"/>
      <c r="G76" s="15"/>
      <c r="H76" s="19">
        <v>69170</v>
      </c>
      <c r="I76" s="19">
        <f>H76-J76</f>
        <v>46765</v>
      </c>
      <c r="J76" s="19">
        <v>22405</v>
      </c>
      <c r="K76" s="19">
        <v>19137</v>
      </c>
      <c r="L76" s="19">
        <v>2636</v>
      </c>
      <c r="M76" s="21">
        <v>632</v>
      </c>
    </row>
    <row r="77" spans="1:13" ht="14.25" customHeight="1">
      <c r="A77" s="42" t="s">
        <v>8</v>
      </c>
      <c r="B77" s="13"/>
      <c r="C77" s="16"/>
      <c r="D77" s="16"/>
      <c r="E77" s="16"/>
      <c r="F77" s="16"/>
      <c r="G77" s="17"/>
      <c r="H77" s="18">
        <f>+H76/H76*100</f>
        <v>100</v>
      </c>
      <c r="I77" s="16">
        <f>+I76/H76*100</f>
        <v>67.60878993783433</v>
      </c>
      <c r="J77" s="16">
        <f>+J76/H76*100</f>
        <v>32.391210062165676</v>
      </c>
      <c r="K77" s="16">
        <f>+K76/J76*100</f>
        <v>85.41397009596072</v>
      </c>
      <c r="L77" s="16">
        <f>+L76/J76*100</f>
        <v>11.765230975228743</v>
      </c>
      <c r="M77" s="17">
        <f>+M76/J76*100</f>
        <v>2.8207989288105333</v>
      </c>
    </row>
    <row r="78" spans="1:13" ht="14.25" customHeight="1">
      <c r="A78" s="42" t="s">
        <v>35</v>
      </c>
      <c r="B78" s="22"/>
      <c r="C78" s="16"/>
      <c r="D78" s="16"/>
      <c r="E78" s="16"/>
      <c r="F78" s="16"/>
      <c r="G78" s="17"/>
      <c r="H78" s="16">
        <f aca="true" t="shared" si="12" ref="H78:M78">H76/H7</f>
        <v>0.28456823137367837</v>
      </c>
      <c r="I78" s="16">
        <f t="shared" si="12"/>
        <v>0.20282431723258548</v>
      </c>
      <c r="J78" s="16">
        <f t="shared" si="12"/>
        <v>1.7922566194704423</v>
      </c>
      <c r="K78" s="16">
        <f t="shared" si="12"/>
        <v>1.6511647972389991</v>
      </c>
      <c r="L78" s="16">
        <f t="shared" si="12"/>
        <v>3.610958904109589</v>
      </c>
      <c r="M78" s="17">
        <f t="shared" si="12"/>
        <v>3.4917127071823204</v>
      </c>
    </row>
    <row r="79" spans="1:13" ht="14.25" customHeight="1">
      <c r="A79" s="42"/>
      <c r="B79" s="22"/>
      <c r="C79" s="16"/>
      <c r="D79" s="16"/>
      <c r="E79" s="16"/>
      <c r="F79" s="16"/>
      <c r="G79" s="17"/>
      <c r="H79" s="16"/>
      <c r="I79" s="16"/>
      <c r="J79" s="16"/>
      <c r="K79" s="16"/>
      <c r="L79" s="16"/>
      <c r="M79" s="17"/>
    </row>
    <row r="80" spans="1:13" ht="14.25" customHeight="1">
      <c r="A80" s="71" t="s">
        <v>66</v>
      </c>
      <c r="B80" s="13"/>
      <c r="C80" s="14"/>
      <c r="D80" s="14"/>
      <c r="E80" s="14"/>
      <c r="F80" s="14"/>
      <c r="G80" s="15"/>
      <c r="H80" s="19"/>
      <c r="I80" s="19"/>
      <c r="J80" s="19"/>
      <c r="K80" s="19"/>
      <c r="L80" s="19"/>
      <c r="M80" s="21"/>
    </row>
    <row r="81" spans="1:13" ht="14.25" customHeight="1">
      <c r="A81" s="42" t="s">
        <v>26</v>
      </c>
      <c r="B81" s="13"/>
      <c r="C81" s="14"/>
      <c r="D81" s="14"/>
      <c r="E81" s="14"/>
      <c r="F81" s="14"/>
      <c r="G81" s="15"/>
      <c r="H81" s="19">
        <v>4014</v>
      </c>
      <c r="I81" s="19">
        <f>H81-J81</f>
        <v>2983</v>
      </c>
      <c r="J81" s="19">
        <v>1031</v>
      </c>
      <c r="K81" s="19">
        <v>902</v>
      </c>
      <c r="L81" s="19">
        <v>101</v>
      </c>
      <c r="M81" s="21">
        <v>28</v>
      </c>
    </row>
    <row r="82" spans="1:13" ht="14.25" customHeight="1">
      <c r="A82" s="42" t="s">
        <v>28</v>
      </c>
      <c r="B82" s="22"/>
      <c r="C82" s="16"/>
      <c r="D82" s="16"/>
      <c r="E82" s="16"/>
      <c r="F82" s="16"/>
      <c r="G82" s="17"/>
      <c r="H82" s="16">
        <f aca="true" t="shared" si="13" ref="H82:M82">H81/H7*100</f>
        <v>1.651376146788991</v>
      </c>
      <c r="I82" s="16">
        <f t="shared" si="13"/>
        <v>1.293755882187111</v>
      </c>
      <c r="J82" s="16">
        <f t="shared" si="13"/>
        <v>8.247340212782978</v>
      </c>
      <c r="K82" s="16">
        <f t="shared" si="13"/>
        <v>7.782571182053494</v>
      </c>
      <c r="L82" s="16">
        <f t="shared" si="13"/>
        <v>13.835616438356164</v>
      </c>
      <c r="M82" s="17">
        <f t="shared" si="13"/>
        <v>15.469613259668508</v>
      </c>
    </row>
    <row r="83" spans="1:13" ht="14.25" customHeight="1">
      <c r="A83" s="42" t="s">
        <v>29</v>
      </c>
      <c r="B83" s="13"/>
      <c r="C83" s="14"/>
      <c r="D83" s="14"/>
      <c r="E83" s="14"/>
      <c r="F83" s="14"/>
      <c r="G83" s="15"/>
      <c r="H83" s="19">
        <v>23828</v>
      </c>
      <c r="I83" s="19">
        <f>H83-J83</f>
        <v>16301</v>
      </c>
      <c r="J83" s="19">
        <v>7527</v>
      </c>
      <c r="K83" s="19">
        <v>6469</v>
      </c>
      <c r="L83" s="19">
        <v>826</v>
      </c>
      <c r="M83" s="21">
        <v>232</v>
      </c>
    </row>
    <row r="84" spans="1:13" ht="14.25" customHeight="1">
      <c r="A84" s="42" t="s">
        <v>8</v>
      </c>
      <c r="B84" s="13"/>
      <c r="C84" s="16"/>
      <c r="D84" s="16"/>
      <c r="E84" s="16"/>
      <c r="F84" s="16"/>
      <c r="G84" s="17"/>
      <c r="H84" s="18">
        <f>+H83/H83*100</f>
        <v>100</v>
      </c>
      <c r="I84" s="16">
        <f>+I83/H83*100</f>
        <v>68.41111297633037</v>
      </c>
      <c r="J84" s="16">
        <f>+J83/H83*100</f>
        <v>31.58888702366963</v>
      </c>
      <c r="K84" s="16">
        <f>+K83/J83*100</f>
        <v>85.9439351667331</v>
      </c>
      <c r="L84" s="16">
        <f>+L83/J83*100</f>
        <v>10.973827554138435</v>
      </c>
      <c r="M84" s="17">
        <f>+M83/J83*100</f>
        <v>3.0822372791284707</v>
      </c>
    </row>
    <row r="85" spans="1:13" ht="14.25" customHeight="1">
      <c r="A85" s="51" t="s">
        <v>36</v>
      </c>
      <c r="B85" s="43"/>
      <c r="C85" s="44"/>
      <c r="D85" s="44"/>
      <c r="E85" s="44"/>
      <c r="F85" s="44"/>
      <c r="G85" s="45"/>
      <c r="H85" s="44">
        <f aca="true" t="shared" si="14" ref="H85:M85">H83/H7</f>
        <v>0.09802937425433003</v>
      </c>
      <c r="I85" s="44">
        <f t="shared" si="14"/>
        <v>0.07069900984087193</v>
      </c>
      <c r="J85" s="44">
        <f t="shared" si="14"/>
        <v>0.6021118310535157</v>
      </c>
      <c r="K85" s="44">
        <f t="shared" si="14"/>
        <v>0.5581535806729939</v>
      </c>
      <c r="L85" s="44">
        <f t="shared" si="14"/>
        <v>1.1315068493150684</v>
      </c>
      <c r="M85" s="45">
        <f t="shared" si="14"/>
        <v>1.281767955801105</v>
      </c>
    </row>
    <row r="86" spans="1:13" ht="14.25" customHeight="1">
      <c r="A86" s="109" t="s">
        <v>70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</row>
    <row r="87" spans="1:8" ht="14.25" customHeight="1">
      <c r="A87" s="11" t="s">
        <v>68</v>
      </c>
      <c r="B87" s="3"/>
      <c r="C87" s="3"/>
      <c r="D87" s="3"/>
      <c r="E87" s="3"/>
      <c r="F87" s="3"/>
      <c r="G87" s="3"/>
      <c r="H87" s="3"/>
    </row>
    <row r="88" ht="15" customHeight="1">
      <c r="A88" s="11"/>
    </row>
  </sheetData>
  <sheetProtection/>
  <mergeCells count="13">
    <mergeCell ref="A45:M45"/>
    <mergeCell ref="A86:M86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  <mergeCell ref="B35:E35"/>
  </mergeCells>
  <printOptions/>
  <pageMargins left="1" right="0.75" top="1" bottom="1" header="0.75" footer="0.75"/>
  <pageSetup firstPageNumber="29" useFirstPageNumber="1" horizontalDpi="600" verticalDpi="600" orientation="portrait" scale="95" r:id="rId1"/>
  <headerFooter alignWithMargins="0">
    <oddFooter>&amp;L&amp;"Arial Narrow,Regular"&amp;8Zila Series : Narayanganj&amp;C&amp;"Arial Narrow,Regular"&amp;P</oddFooter>
  </headerFooter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SheetLayoutView="100" zoomScalePageLayoutView="0" workbookViewId="0" topLeftCell="A37">
      <selection activeCell="J55" sqref="J55"/>
    </sheetView>
  </sheetViews>
  <sheetFormatPr defaultColWidth="9.140625" defaultRowHeight="15" customHeight="1"/>
  <cols>
    <col min="1" max="1" width="21.00390625" style="2" customWidth="1"/>
    <col min="2" max="2" width="6.7109375" style="2" customWidth="1"/>
    <col min="3" max="3" width="5.7109375" style="2" customWidth="1"/>
    <col min="4" max="4" width="5.57421875" style="2" customWidth="1"/>
    <col min="5" max="5" width="5.7109375" style="2" customWidth="1"/>
    <col min="6" max="6" width="5.421875" style="2" customWidth="1"/>
    <col min="7" max="7" width="5.57421875" style="2" customWidth="1"/>
    <col min="8" max="8" width="6.28125" style="2" customWidth="1"/>
    <col min="9" max="9" width="6.57421875" style="3" customWidth="1"/>
    <col min="10" max="10" width="5.421875" style="3" customWidth="1"/>
    <col min="11" max="11" width="6.00390625" style="3" customWidth="1"/>
    <col min="12" max="12" width="5.28125" style="3" customWidth="1"/>
    <col min="13" max="13" width="5.57421875" style="3" customWidth="1"/>
    <col min="14" max="14" width="9.140625" style="3" customWidth="1"/>
    <col min="15" max="15" width="8.7109375" style="3" customWidth="1"/>
    <col min="16" max="16384" width="9.140625" style="3" customWidth="1"/>
  </cols>
  <sheetData>
    <row r="1" spans="1:13" ht="15" customHeight="1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 customHeight="1">
      <c r="A2" s="1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" customHeight="1">
      <c r="A3" s="6" t="s">
        <v>59</v>
      </c>
      <c r="B3" s="5"/>
      <c r="C3" s="5"/>
      <c r="D3" s="5"/>
      <c r="E3" s="7" t="s">
        <v>45</v>
      </c>
      <c r="F3" s="36"/>
      <c r="G3" s="36"/>
      <c r="H3" s="36"/>
      <c r="I3" s="68"/>
      <c r="J3" s="66"/>
      <c r="K3" s="67" t="s">
        <v>0</v>
      </c>
      <c r="L3" s="66"/>
      <c r="M3" s="66"/>
    </row>
    <row r="4" spans="1:24" ht="15" customHeight="1">
      <c r="A4" s="91" t="s">
        <v>1</v>
      </c>
      <c r="B4" s="95">
        <v>1996</v>
      </c>
      <c r="C4" s="95"/>
      <c r="D4" s="95"/>
      <c r="E4" s="95"/>
      <c r="F4" s="95"/>
      <c r="G4" s="95"/>
      <c r="H4" s="95">
        <v>2008</v>
      </c>
      <c r="I4" s="95"/>
      <c r="J4" s="95"/>
      <c r="K4" s="95"/>
      <c r="L4" s="95"/>
      <c r="M4" s="95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15" customHeight="1">
      <c r="A5" s="91"/>
      <c r="B5" s="100" t="s">
        <v>2</v>
      </c>
      <c r="C5" s="100" t="s">
        <v>43</v>
      </c>
      <c r="D5" s="91" t="s">
        <v>3</v>
      </c>
      <c r="E5" s="91"/>
      <c r="F5" s="91"/>
      <c r="G5" s="91"/>
      <c r="H5" s="96" t="s">
        <v>2</v>
      </c>
      <c r="I5" s="96" t="s">
        <v>32</v>
      </c>
      <c r="J5" s="91" t="s">
        <v>3</v>
      </c>
      <c r="K5" s="91"/>
      <c r="L5" s="91"/>
      <c r="M5" s="91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5" customHeight="1">
      <c r="A6" s="91"/>
      <c r="B6" s="100"/>
      <c r="C6" s="100"/>
      <c r="D6" s="8" t="s">
        <v>50</v>
      </c>
      <c r="E6" s="8" t="s">
        <v>4</v>
      </c>
      <c r="F6" s="8" t="s">
        <v>5</v>
      </c>
      <c r="G6" s="8" t="s">
        <v>6</v>
      </c>
      <c r="H6" s="96"/>
      <c r="I6" s="96"/>
      <c r="J6" s="59" t="s">
        <v>49</v>
      </c>
      <c r="K6" s="8" t="s">
        <v>4</v>
      </c>
      <c r="L6" s="8" t="s">
        <v>5</v>
      </c>
      <c r="M6" s="8" t="s">
        <v>6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ht="14.25" customHeight="1">
      <c r="A7" s="80" t="s">
        <v>7</v>
      </c>
      <c r="B7" s="38">
        <v>54635</v>
      </c>
      <c r="C7" s="39">
        <v>28819</v>
      </c>
      <c r="D7" s="39">
        <v>25816</v>
      </c>
      <c r="E7" s="39">
        <v>23531</v>
      </c>
      <c r="F7" s="39">
        <v>2118</v>
      </c>
      <c r="G7" s="40">
        <v>167</v>
      </c>
      <c r="H7" s="41">
        <v>91998</v>
      </c>
      <c r="I7" s="19">
        <f>H7-J7</f>
        <v>59021</v>
      </c>
      <c r="J7" s="41">
        <v>32977</v>
      </c>
      <c r="K7" s="41">
        <v>30969</v>
      </c>
      <c r="L7" s="41">
        <v>1896</v>
      </c>
      <c r="M7" s="47">
        <v>112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14.25" customHeight="1">
      <c r="A8" s="42" t="s">
        <v>8</v>
      </c>
      <c r="B8" s="13">
        <f>+B7/$B$7*100</f>
        <v>100</v>
      </c>
      <c r="C8" s="16">
        <f>+C7/$B$7*100</f>
        <v>52.74823830877643</v>
      </c>
      <c r="D8" s="16">
        <f>+D7/$B$7*100</f>
        <v>47.25176169122358</v>
      </c>
      <c r="E8" s="16">
        <f>+E7/D7*100</f>
        <v>91.14889990703439</v>
      </c>
      <c r="F8" s="16">
        <f>+F7/D7*100</f>
        <v>8.204214440656957</v>
      </c>
      <c r="G8" s="17">
        <f>+G7/D7*100</f>
        <v>0.6468856523086458</v>
      </c>
      <c r="H8" s="18">
        <f>+H7/H7*100</f>
        <v>100</v>
      </c>
      <c r="I8" s="16">
        <f>+I7/H7*100</f>
        <v>64.15465553598992</v>
      </c>
      <c r="J8" s="16">
        <f>+J7/H7*100</f>
        <v>35.84534446401009</v>
      </c>
      <c r="K8" s="16">
        <f>+K7/J7*100</f>
        <v>93.91090760226824</v>
      </c>
      <c r="L8" s="16">
        <f>+L7/J7*100</f>
        <v>5.74946174606544</v>
      </c>
      <c r="M8" s="17">
        <f>+M7/J7*100</f>
        <v>0.3396306516663129</v>
      </c>
      <c r="P8" s="69"/>
      <c r="Q8" s="69"/>
      <c r="R8" s="69"/>
      <c r="S8" s="69"/>
      <c r="T8" s="69"/>
      <c r="U8" s="69"/>
      <c r="V8" s="69"/>
      <c r="W8" s="69"/>
      <c r="X8" s="69"/>
    </row>
    <row r="9" spans="1:24" ht="14.25" customHeight="1">
      <c r="A9" s="42"/>
      <c r="B9" s="13"/>
      <c r="C9" s="16"/>
      <c r="D9" s="16"/>
      <c r="E9" s="16"/>
      <c r="F9" s="16"/>
      <c r="G9" s="17"/>
      <c r="H9" s="18"/>
      <c r="I9" s="16"/>
      <c r="J9" s="16"/>
      <c r="K9" s="16"/>
      <c r="L9" s="16"/>
      <c r="M9" s="17"/>
      <c r="P9" s="69"/>
      <c r="Q9" s="69"/>
      <c r="R9" s="69"/>
      <c r="S9" s="69"/>
      <c r="T9" s="69"/>
      <c r="U9" s="69"/>
      <c r="V9" s="69"/>
      <c r="W9" s="69"/>
      <c r="X9" s="69"/>
    </row>
    <row r="10" spans="1:24" ht="14.25" customHeight="1">
      <c r="A10" s="70" t="s">
        <v>60</v>
      </c>
      <c r="B10" s="20"/>
      <c r="C10" s="19"/>
      <c r="D10" s="19"/>
      <c r="E10" s="19"/>
      <c r="F10" s="19"/>
      <c r="G10" s="21"/>
      <c r="H10" s="19"/>
      <c r="I10" s="19"/>
      <c r="J10" s="19"/>
      <c r="K10" s="19"/>
      <c r="L10" s="19"/>
      <c r="M10" s="21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4.25" customHeight="1">
      <c r="A11" s="65" t="s">
        <v>9</v>
      </c>
      <c r="B11" s="13">
        <v>42224</v>
      </c>
      <c r="C11" s="14">
        <v>23437</v>
      </c>
      <c r="D11" s="14">
        <v>18787</v>
      </c>
      <c r="E11" s="14">
        <v>17053</v>
      </c>
      <c r="F11" s="14">
        <v>1587</v>
      </c>
      <c r="G11" s="15">
        <v>147</v>
      </c>
      <c r="H11" s="19">
        <v>62216</v>
      </c>
      <c r="I11" s="19">
        <f>H11-J11</f>
        <v>43095</v>
      </c>
      <c r="J11" s="19">
        <v>19121</v>
      </c>
      <c r="K11" s="19">
        <v>17914</v>
      </c>
      <c r="L11" s="19">
        <v>1124</v>
      </c>
      <c r="M11" s="21">
        <v>83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4.25" customHeight="1">
      <c r="A12" s="42" t="s">
        <v>8</v>
      </c>
      <c r="B12" s="13">
        <f>+B11/$B$11*100</f>
        <v>100</v>
      </c>
      <c r="C12" s="16">
        <f>+C11/$B$11*100</f>
        <v>55.50634710117469</v>
      </c>
      <c r="D12" s="16">
        <f>+D11/$B$11*100</f>
        <v>44.49365289882532</v>
      </c>
      <c r="E12" s="16">
        <f>+E11/D11*100</f>
        <v>90.7702134454676</v>
      </c>
      <c r="F12" s="16">
        <f>+F11/D11*100</f>
        <v>8.447330600947463</v>
      </c>
      <c r="G12" s="17">
        <f>+G11/D11*100</f>
        <v>0.7824559535849257</v>
      </c>
      <c r="H12" s="18">
        <f>+H11/H11*100</f>
        <v>100</v>
      </c>
      <c r="I12" s="16">
        <f>+I11/H11*100</f>
        <v>69.26674810338177</v>
      </c>
      <c r="J12" s="16">
        <f>+J11/H11*100</f>
        <v>30.733251896618235</v>
      </c>
      <c r="K12" s="16">
        <f>+K11/J11*100</f>
        <v>93.68756864180745</v>
      </c>
      <c r="L12" s="16">
        <f>+L11/J11*100</f>
        <v>5.8783536425919145</v>
      </c>
      <c r="M12" s="17">
        <f>+M11/J11*100</f>
        <v>0.4340777156006485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14.25" customHeight="1">
      <c r="A13" s="42" t="s">
        <v>10</v>
      </c>
      <c r="B13" s="22">
        <f aca="true" t="shared" si="0" ref="B13:G13">+B11/B7*100</f>
        <v>77.28379244074311</v>
      </c>
      <c r="C13" s="16">
        <f t="shared" si="0"/>
        <v>81.32482043096569</v>
      </c>
      <c r="D13" s="16">
        <f t="shared" si="0"/>
        <v>72.7726991013325</v>
      </c>
      <c r="E13" s="16">
        <f t="shared" si="0"/>
        <v>72.47035825081807</v>
      </c>
      <c r="F13" s="16">
        <f t="shared" si="0"/>
        <v>74.92917847025495</v>
      </c>
      <c r="G13" s="17">
        <f t="shared" si="0"/>
        <v>88.02395209580838</v>
      </c>
      <c r="H13" s="16">
        <f>+H11/$H$7*100</f>
        <v>67.62755712080697</v>
      </c>
      <c r="I13" s="16">
        <f>+I11/$I$7*100</f>
        <v>73.01638399891563</v>
      </c>
      <c r="J13" s="16">
        <f>+J11/$J$7*100</f>
        <v>57.98283652242472</v>
      </c>
      <c r="K13" s="16">
        <f>+K11/$K$7*100</f>
        <v>57.84494171590946</v>
      </c>
      <c r="L13" s="16">
        <f>+L11/$L$7*100</f>
        <v>59.28270042194092</v>
      </c>
      <c r="M13" s="17">
        <f>+M11/$M$7*100</f>
        <v>74.10714285714286</v>
      </c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14.25" customHeight="1">
      <c r="A14" s="65"/>
      <c r="B14" s="23"/>
      <c r="C14" s="24"/>
      <c r="D14" s="24"/>
      <c r="E14" s="24"/>
      <c r="F14" s="24"/>
      <c r="G14" s="25"/>
      <c r="H14" s="19"/>
      <c r="I14" s="19"/>
      <c r="J14" s="19"/>
      <c r="K14" s="19"/>
      <c r="L14" s="19"/>
      <c r="M14" s="21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 ht="14.25" customHeight="1">
      <c r="A15" s="65" t="s">
        <v>11</v>
      </c>
      <c r="B15" s="13">
        <v>6812</v>
      </c>
      <c r="C15" s="14">
        <v>288</v>
      </c>
      <c r="D15" s="14">
        <v>6524</v>
      </c>
      <c r="E15" s="14">
        <v>5987</v>
      </c>
      <c r="F15" s="14">
        <v>518</v>
      </c>
      <c r="G15" s="15">
        <v>19</v>
      </c>
      <c r="H15" s="19">
        <v>13745</v>
      </c>
      <c r="I15" s="19">
        <f>H15-J15</f>
        <v>561</v>
      </c>
      <c r="J15" s="19">
        <v>13184</v>
      </c>
      <c r="K15" s="19">
        <v>12397</v>
      </c>
      <c r="L15" s="19">
        <v>760</v>
      </c>
      <c r="M15" s="21">
        <v>27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 ht="14.25" customHeight="1">
      <c r="A16" s="42" t="s">
        <v>12</v>
      </c>
      <c r="B16" s="13">
        <v>100</v>
      </c>
      <c r="C16" s="14">
        <v>4.23</v>
      </c>
      <c r="D16" s="14">
        <v>95.77</v>
      </c>
      <c r="E16" s="16">
        <f>+E15/D15*100</f>
        <v>91.76885346413243</v>
      </c>
      <c r="F16" s="16">
        <f>+F15/D15*100</f>
        <v>7.939914163090128</v>
      </c>
      <c r="G16" s="17">
        <f>+G15/D15*100</f>
        <v>0.2912323727774372</v>
      </c>
      <c r="H16" s="18">
        <f>+H15/H15*100</f>
        <v>100</v>
      </c>
      <c r="I16" s="16">
        <f>+I15/H15*100</f>
        <v>4.0814841760640235</v>
      </c>
      <c r="J16" s="16">
        <f>+J15/H15*100</f>
        <v>95.91851582393598</v>
      </c>
      <c r="K16" s="16">
        <f>+K15/J15*100</f>
        <v>94.03064320388349</v>
      </c>
      <c r="L16" s="16">
        <f>+L15/J15*100</f>
        <v>5.764563106796117</v>
      </c>
      <c r="M16" s="17">
        <f>+M15/J15*100</f>
        <v>0.20479368932038836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ht="14.25" customHeight="1">
      <c r="A17" s="42" t="s">
        <v>10</v>
      </c>
      <c r="B17" s="22">
        <f aca="true" t="shared" si="1" ref="B17:G17">+B15/B7*100</f>
        <v>12.468198041548458</v>
      </c>
      <c r="C17" s="16">
        <f t="shared" si="1"/>
        <v>0.9993407127242445</v>
      </c>
      <c r="D17" s="16">
        <f t="shared" si="1"/>
        <v>25.271149674620393</v>
      </c>
      <c r="E17" s="16">
        <f t="shared" si="1"/>
        <v>25.44303259529982</v>
      </c>
      <c r="F17" s="16">
        <f t="shared" si="1"/>
        <v>24.45703493862134</v>
      </c>
      <c r="G17" s="17">
        <f t="shared" si="1"/>
        <v>11.377245508982035</v>
      </c>
      <c r="H17" s="16">
        <f>+H15/$H$7*100</f>
        <v>14.940542185699691</v>
      </c>
      <c r="I17" s="16">
        <f>+I15/$I$7*100</f>
        <v>0.9505091408142865</v>
      </c>
      <c r="J17" s="16">
        <f>+J15/$J$7*100</f>
        <v>39.979379567577396</v>
      </c>
      <c r="K17" s="16">
        <f>+K15/$K$7*100</f>
        <v>40.03035293357874</v>
      </c>
      <c r="L17" s="16">
        <f>+L15/$L$7*100</f>
        <v>40.08438818565401</v>
      </c>
      <c r="M17" s="17">
        <f>+M15/$M$7*100</f>
        <v>24.107142857142858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ht="14.25" customHeight="1">
      <c r="A18" s="65"/>
      <c r="B18" s="20"/>
      <c r="C18" s="24"/>
      <c r="D18" s="24"/>
      <c r="E18" s="24"/>
      <c r="F18" s="24"/>
      <c r="G18" s="25"/>
      <c r="H18" s="19"/>
      <c r="I18" s="19"/>
      <c r="J18" s="19"/>
      <c r="K18" s="19"/>
      <c r="L18" s="19"/>
      <c r="M18" s="21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4.25" customHeight="1">
      <c r="A19" s="65" t="s">
        <v>13</v>
      </c>
      <c r="B19" s="13">
        <v>5599</v>
      </c>
      <c r="C19" s="14">
        <v>5097</v>
      </c>
      <c r="D19" s="14">
        <v>505</v>
      </c>
      <c r="E19" s="14">
        <v>491</v>
      </c>
      <c r="F19" s="14">
        <v>13</v>
      </c>
      <c r="G19" s="15">
        <v>1</v>
      </c>
      <c r="H19" s="19">
        <v>16037</v>
      </c>
      <c r="I19" s="19">
        <f>H19-J19</f>
        <v>15365</v>
      </c>
      <c r="J19" s="19">
        <v>672</v>
      </c>
      <c r="K19" s="19">
        <v>658</v>
      </c>
      <c r="L19" s="19">
        <v>12</v>
      </c>
      <c r="M19" s="21">
        <v>2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14.25" customHeight="1">
      <c r="A20" s="42" t="s">
        <v>8</v>
      </c>
      <c r="B20" s="13">
        <f>+B19/$B$19*100</f>
        <v>100</v>
      </c>
      <c r="C20" s="16">
        <v>90.98</v>
      </c>
      <c r="D20" s="16">
        <f>+D19/$B$19*100</f>
        <v>9.019467762100374</v>
      </c>
      <c r="E20" s="16">
        <f>+E19/D19*100</f>
        <v>97.22772277227722</v>
      </c>
      <c r="F20" s="16">
        <f>+F19/D19*100</f>
        <v>2.5742574257425743</v>
      </c>
      <c r="G20" s="17">
        <f>+G19/D19*100</f>
        <v>0.19801980198019803</v>
      </c>
      <c r="H20" s="18">
        <f>+H19/H19*100</f>
        <v>100</v>
      </c>
      <c r="I20" s="16">
        <f>+I19/H19*100</f>
        <v>95.80969009166303</v>
      </c>
      <c r="J20" s="16">
        <f>+J19/H19*100</f>
        <v>4.190309908336971</v>
      </c>
      <c r="K20" s="16">
        <f>+K19/J19*100</f>
        <v>97.91666666666666</v>
      </c>
      <c r="L20" s="16">
        <f>+L19/J19*100</f>
        <v>1.7857142857142856</v>
      </c>
      <c r="M20" s="17">
        <f>+M19/J19*100</f>
        <v>0.2976190476190476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4.25" customHeight="1">
      <c r="A21" s="42" t="s">
        <v>10</v>
      </c>
      <c r="B21" s="22">
        <f aca="true" t="shared" si="2" ref="B21:G21">+B19/B7*100</f>
        <v>10.248009517708429</v>
      </c>
      <c r="C21" s="16">
        <f t="shared" si="2"/>
        <v>17.686248655400952</v>
      </c>
      <c r="D21" s="16">
        <f t="shared" si="2"/>
        <v>1.9561512240471024</v>
      </c>
      <c r="E21" s="16">
        <f t="shared" si="2"/>
        <v>2.086609153882113</v>
      </c>
      <c r="F21" s="16">
        <f t="shared" si="2"/>
        <v>0.6137865911237016</v>
      </c>
      <c r="G21" s="17">
        <f t="shared" si="2"/>
        <v>0.5988023952095809</v>
      </c>
      <c r="H21" s="16">
        <f>+H19/$H$7*100</f>
        <v>17.431900693493336</v>
      </c>
      <c r="I21" s="16">
        <f>+I19/$I$7*100</f>
        <v>26.033106860270074</v>
      </c>
      <c r="J21" s="16">
        <f>+J19/$J$7*100</f>
        <v>2.037783909997877</v>
      </c>
      <c r="K21" s="16">
        <f>+K19/$K$7*100</f>
        <v>2.1247053505118023</v>
      </c>
      <c r="L21" s="16">
        <f>+L19/$L$7*100</f>
        <v>0.6329113924050633</v>
      </c>
      <c r="M21" s="17">
        <f>+M19/$M$7*100</f>
        <v>1.7857142857142856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14.25" customHeight="1">
      <c r="A22" s="65"/>
      <c r="B22" s="13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21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ht="14.25" customHeight="1">
      <c r="A23" s="70" t="s">
        <v>14</v>
      </c>
      <c r="B23" s="13">
        <v>7258</v>
      </c>
      <c r="C23" s="14">
        <v>3913</v>
      </c>
      <c r="D23" s="14">
        <v>3345</v>
      </c>
      <c r="E23" s="14">
        <v>3205</v>
      </c>
      <c r="F23" s="14">
        <v>127</v>
      </c>
      <c r="G23" s="15">
        <v>13</v>
      </c>
      <c r="H23" s="19">
        <v>10218</v>
      </c>
      <c r="I23" s="19">
        <f>H23-J23</f>
        <v>5573</v>
      </c>
      <c r="J23" s="19">
        <v>4645</v>
      </c>
      <c r="K23" s="19">
        <v>4438</v>
      </c>
      <c r="L23" s="19">
        <v>199</v>
      </c>
      <c r="M23" s="21">
        <v>8</v>
      </c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ht="14.25" customHeight="1">
      <c r="A24" s="42" t="s">
        <v>12</v>
      </c>
      <c r="B24" s="13">
        <f>+B23/$B$23*100</f>
        <v>100</v>
      </c>
      <c r="C24" s="16">
        <f>+C23/$B$23*100</f>
        <v>53.91292367043262</v>
      </c>
      <c r="D24" s="16">
        <f>+D23/$B$23*100</f>
        <v>46.087076329567374</v>
      </c>
      <c r="E24" s="16">
        <f>+E23/D23*100</f>
        <v>95.81464872944694</v>
      </c>
      <c r="F24" s="16">
        <f>+F23/D23*100</f>
        <v>3.796711509715994</v>
      </c>
      <c r="G24" s="17">
        <f>+G23/D23*100</f>
        <v>0.38863976083707025</v>
      </c>
      <c r="H24" s="18">
        <f>+H23/H23*100</f>
        <v>100</v>
      </c>
      <c r="I24" s="16">
        <f>+I23/H23*100</f>
        <v>54.54100606772363</v>
      </c>
      <c r="J24" s="16">
        <f>+J23/H23*100</f>
        <v>45.45899393227638</v>
      </c>
      <c r="K24" s="16">
        <f>+K23/J23*100</f>
        <v>95.54359526372444</v>
      </c>
      <c r="L24" s="16">
        <f>+L23/J23*100</f>
        <v>4.284176533907427</v>
      </c>
      <c r="M24" s="17">
        <f>+M23/J23*100</f>
        <v>0.1722282023681378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14.25" customHeight="1">
      <c r="A25" s="42" t="s">
        <v>10</v>
      </c>
      <c r="B25" s="22">
        <f aca="true" t="shared" si="3" ref="B25:G25">+B23/B7*100</f>
        <v>13.284524572160702</v>
      </c>
      <c r="C25" s="16">
        <f t="shared" si="3"/>
        <v>13.577847947534613</v>
      </c>
      <c r="D25" s="16">
        <f t="shared" si="3"/>
        <v>12.957080880074374</v>
      </c>
      <c r="E25" s="16">
        <f t="shared" si="3"/>
        <v>13.62033062768263</v>
      </c>
      <c r="F25" s="16">
        <f t="shared" si="3"/>
        <v>5.996222851746931</v>
      </c>
      <c r="G25" s="17">
        <f t="shared" si="3"/>
        <v>7.784431137724551</v>
      </c>
      <c r="H25" s="16">
        <f>+H23/$H$7*100</f>
        <v>11.106763190504141</v>
      </c>
      <c r="I25" s="16">
        <f>+I23/$I$7*100</f>
        <v>9.442401856966164</v>
      </c>
      <c r="J25" s="16">
        <f>+J23/$J$7*100</f>
        <v>14.085574794553779</v>
      </c>
      <c r="K25" s="16">
        <f>+K23/$K$7*100</f>
        <v>14.330459491749814</v>
      </c>
      <c r="L25" s="16">
        <f>+L23/$L$7*100</f>
        <v>10.495780590717299</v>
      </c>
      <c r="M25" s="17">
        <f>+M23/$M$7*100</f>
        <v>7.142857142857142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ht="14.25" customHeight="1">
      <c r="A26" s="65"/>
      <c r="B26" s="13" t="s">
        <v>31</v>
      </c>
      <c r="C26" s="14" t="s">
        <v>30</v>
      </c>
      <c r="D26" s="14" t="s">
        <v>30</v>
      </c>
      <c r="E26" s="14" t="s">
        <v>30</v>
      </c>
      <c r="F26" s="14" t="s">
        <v>30</v>
      </c>
      <c r="G26" s="15" t="s">
        <v>30</v>
      </c>
      <c r="H26" s="19"/>
      <c r="I26" s="19"/>
      <c r="J26" s="19"/>
      <c r="K26" s="19"/>
      <c r="L26" s="19"/>
      <c r="M26" s="21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ht="14.25" customHeight="1">
      <c r="A27" s="70" t="s">
        <v>15</v>
      </c>
      <c r="B27" s="13">
        <v>30772</v>
      </c>
      <c r="C27" s="14">
        <v>3584</v>
      </c>
      <c r="D27" s="14">
        <v>27188</v>
      </c>
      <c r="E27" s="14">
        <v>17242</v>
      </c>
      <c r="F27" s="14">
        <v>7841</v>
      </c>
      <c r="G27" s="15">
        <v>2105</v>
      </c>
      <c r="H27" s="19">
        <v>32567</v>
      </c>
      <c r="I27" s="19">
        <f>H27-J27</f>
        <v>7197</v>
      </c>
      <c r="J27" s="19">
        <v>25370</v>
      </c>
      <c r="K27" s="19">
        <v>18231</v>
      </c>
      <c r="L27" s="19">
        <v>5871</v>
      </c>
      <c r="M27" s="21">
        <v>1268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4.25" customHeight="1">
      <c r="A28" s="42" t="s">
        <v>12</v>
      </c>
      <c r="B28" s="13">
        <f>+B27/$B$27*100</f>
        <v>100</v>
      </c>
      <c r="C28" s="16">
        <f>+C27/$B$27*100</f>
        <v>11.64695177434031</v>
      </c>
      <c r="D28" s="16">
        <f>+D27/$B$27*100</f>
        <v>88.35304822565969</v>
      </c>
      <c r="E28" s="16">
        <f>+E27/D27*100</f>
        <v>63.41768427247315</v>
      </c>
      <c r="F28" s="16">
        <f>+F27/D27*100</f>
        <v>28.839929380609092</v>
      </c>
      <c r="G28" s="17">
        <f>+G27/D27*100</f>
        <v>7.742386346917758</v>
      </c>
      <c r="H28" s="18">
        <f>+H27/H27*100</f>
        <v>100</v>
      </c>
      <c r="I28" s="16">
        <f>+I27/H27*100</f>
        <v>22.09905732797003</v>
      </c>
      <c r="J28" s="16">
        <f>+J27/H27*100</f>
        <v>77.90094267202997</v>
      </c>
      <c r="K28" s="16">
        <f>+K27/J27*100</f>
        <v>71.86046511627907</v>
      </c>
      <c r="L28" s="16">
        <f>+L27/J27*100</f>
        <v>23.141505715411903</v>
      </c>
      <c r="M28" s="17">
        <f>+M27/J27*100</f>
        <v>4.998029168309026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4.25" customHeight="1">
      <c r="A29" s="42" t="s">
        <v>16</v>
      </c>
      <c r="B29" s="22">
        <f aca="true" t="shared" si="4" ref="B29:G29">+B27/B32*100</f>
        <v>103.7037037037037</v>
      </c>
      <c r="C29" s="16">
        <f t="shared" si="4"/>
        <v>228.13494589433483</v>
      </c>
      <c r="D29" s="16">
        <f t="shared" si="4"/>
        <v>96.7475624510711</v>
      </c>
      <c r="E29" s="16">
        <f t="shared" si="4"/>
        <v>94.31134449184991</v>
      </c>
      <c r="F29" s="16">
        <f t="shared" si="4"/>
        <v>99.20293522267207</v>
      </c>
      <c r="G29" s="17">
        <f t="shared" si="4"/>
        <v>109.86430062630481</v>
      </c>
      <c r="H29" s="16">
        <f aca="true" t="shared" si="5" ref="H29:M29">H27/H32*100</f>
        <v>91.98937943112165</v>
      </c>
      <c r="I29" s="16">
        <f t="shared" si="5"/>
        <v>200.4735376044568</v>
      </c>
      <c r="J29" s="16">
        <f t="shared" si="5"/>
        <v>79.74727312733788</v>
      </c>
      <c r="K29" s="16">
        <f t="shared" si="5"/>
        <v>77.39100904189837</v>
      </c>
      <c r="L29" s="16">
        <f t="shared" si="5"/>
        <v>84.7797833935018</v>
      </c>
      <c r="M29" s="17">
        <f t="shared" si="5"/>
        <v>95.26671675432006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4.25" customHeight="1">
      <c r="A30" s="42" t="s">
        <v>17</v>
      </c>
      <c r="B30" s="22">
        <f aca="true" t="shared" si="6" ref="B30:G30">+B27/B7</f>
        <v>0.5632286995515695</v>
      </c>
      <c r="C30" s="16">
        <f t="shared" si="6"/>
        <v>0.12436239980568375</v>
      </c>
      <c r="D30" s="16">
        <f t="shared" si="6"/>
        <v>1.0531453362255965</v>
      </c>
      <c r="E30" s="16">
        <f t="shared" si="6"/>
        <v>0.7327355403510263</v>
      </c>
      <c r="F30" s="16">
        <f t="shared" si="6"/>
        <v>3.702077431539188</v>
      </c>
      <c r="G30" s="17">
        <f t="shared" si="6"/>
        <v>12.604790419161677</v>
      </c>
      <c r="H30" s="16">
        <f aca="true" t="shared" si="7" ref="H30:M30">H27/H7</f>
        <v>0.3539968260179569</v>
      </c>
      <c r="I30" s="16">
        <f t="shared" si="7"/>
        <v>0.12193964859965097</v>
      </c>
      <c r="J30" s="16">
        <f t="shared" si="7"/>
        <v>0.7693240743548534</v>
      </c>
      <c r="K30" s="16">
        <f t="shared" si="7"/>
        <v>0.5886854596532016</v>
      </c>
      <c r="L30" s="16">
        <f t="shared" si="7"/>
        <v>3.096518987341772</v>
      </c>
      <c r="M30" s="17">
        <f t="shared" si="7"/>
        <v>11.321428571428571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4.25" customHeight="1">
      <c r="A31" s="65"/>
      <c r="B31" s="13"/>
      <c r="C31" s="14"/>
      <c r="D31" s="14"/>
      <c r="E31" s="14"/>
      <c r="F31" s="14"/>
      <c r="G31" s="15"/>
      <c r="H31" s="19"/>
      <c r="I31" s="19"/>
      <c r="J31" s="19"/>
      <c r="K31" s="19"/>
      <c r="L31" s="19"/>
      <c r="M31" s="21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4.25" customHeight="1">
      <c r="A32" s="70" t="s">
        <v>61</v>
      </c>
      <c r="B32" s="13">
        <v>29673</v>
      </c>
      <c r="C32" s="14">
        <v>1571</v>
      </c>
      <c r="D32" s="14">
        <v>28102</v>
      </c>
      <c r="E32" s="14">
        <v>18282</v>
      </c>
      <c r="F32" s="14">
        <v>7904</v>
      </c>
      <c r="G32" s="15">
        <v>1916</v>
      </c>
      <c r="H32" s="19">
        <v>35403</v>
      </c>
      <c r="I32" s="19">
        <f>H32-J32</f>
        <v>3590</v>
      </c>
      <c r="J32" s="19">
        <v>31813</v>
      </c>
      <c r="K32" s="19">
        <v>23557</v>
      </c>
      <c r="L32" s="19">
        <v>6925</v>
      </c>
      <c r="M32" s="21">
        <v>1331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4.25" customHeight="1">
      <c r="A33" s="42" t="s">
        <v>12</v>
      </c>
      <c r="B33" s="13">
        <f>+B32/$B$32*100</f>
        <v>100</v>
      </c>
      <c r="C33" s="16">
        <f>+C32/$B$32*100</f>
        <v>5.294375358069626</v>
      </c>
      <c r="D33" s="16">
        <f>+D32/$B$32*100</f>
        <v>94.70562464193037</v>
      </c>
      <c r="E33" s="16">
        <f>+E32/D32*100</f>
        <v>65.05586790975731</v>
      </c>
      <c r="F33" s="16">
        <f>+F32/D32*100</f>
        <v>28.126112020496763</v>
      </c>
      <c r="G33" s="17">
        <f>+G32/D32*100</f>
        <v>6.818020069745925</v>
      </c>
      <c r="H33" s="18">
        <f>+H32/H32*100</f>
        <v>100</v>
      </c>
      <c r="I33" s="16">
        <f>+I32/H32*100</f>
        <v>10.140383583312149</v>
      </c>
      <c r="J33" s="16">
        <f>+J32/H32*100</f>
        <v>89.85961641668784</v>
      </c>
      <c r="K33" s="16">
        <f>+K32/J32*100</f>
        <v>74.04834501618835</v>
      </c>
      <c r="L33" s="16">
        <f>+L32/J32*100</f>
        <v>21.767830761009648</v>
      </c>
      <c r="M33" s="17">
        <f>+M32/J32*100</f>
        <v>4.183824222801999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4.25" customHeight="1">
      <c r="A34" s="42" t="s">
        <v>17</v>
      </c>
      <c r="B34" s="22">
        <f aca="true" t="shared" si="8" ref="B34:G34">+B32/B7</f>
        <v>0.5431133888532992</v>
      </c>
      <c r="C34" s="16">
        <f t="shared" si="8"/>
        <v>0.05451264790589542</v>
      </c>
      <c r="D34" s="16">
        <f t="shared" si="8"/>
        <v>1.088549736597459</v>
      </c>
      <c r="E34" s="16">
        <f t="shared" si="8"/>
        <v>0.7769325570523989</v>
      </c>
      <c r="F34" s="16">
        <f t="shared" si="8"/>
        <v>3.7318224740321058</v>
      </c>
      <c r="G34" s="17">
        <f t="shared" si="8"/>
        <v>11.47305389221557</v>
      </c>
      <c r="H34" s="16">
        <f aca="true" t="shared" si="9" ref="H34:M34">H32/H7</f>
        <v>0.3848235831213722</v>
      </c>
      <c r="I34" s="16">
        <f t="shared" si="9"/>
        <v>0.06082580776333847</v>
      </c>
      <c r="J34" s="16">
        <f t="shared" si="9"/>
        <v>0.9647026715589654</v>
      </c>
      <c r="K34" s="16">
        <f t="shared" si="9"/>
        <v>0.7606638896961477</v>
      </c>
      <c r="L34" s="16">
        <f t="shared" si="9"/>
        <v>3.6524261603375527</v>
      </c>
      <c r="M34" s="17">
        <f t="shared" si="9"/>
        <v>11.883928571428571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4.25" customHeight="1">
      <c r="A35" s="20"/>
      <c r="B35" s="101"/>
      <c r="C35" s="97"/>
      <c r="D35" s="97"/>
      <c r="E35" s="97"/>
      <c r="F35" s="19"/>
      <c r="G35" s="21"/>
      <c r="H35" s="19"/>
      <c r="I35" s="19"/>
      <c r="J35" s="19"/>
      <c r="K35" s="19"/>
      <c r="L35" s="19"/>
      <c r="M35" s="21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4.25" customHeight="1">
      <c r="A36" s="71" t="s">
        <v>62</v>
      </c>
      <c r="B36" s="13">
        <v>3331</v>
      </c>
      <c r="C36" s="14">
        <v>1143</v>
      </c>
      <c r="D36" s="14">
        <v>2188</v>
      </c>
      <c r="E36" s="14">
        <v>1785</v>
      </c>
      <c r="F36" s="14">
        <v>358</v>
      </c>
      <c r="G36" s="15">
        <v>49</v>
      </c>
      <c r="H36" s="19">
        <v>6112</v>
      </c>
      <c r="I36" s="19">
        <f>H36-J36</f>
        <v>2698</v>
      </c>
      <c r="J36" s="19">
        <v>3414</v>
      </c>
      <c r="K36" s="19">
        <v>2896</v>
      </c>
      <c r="L36" s="19">
        <v>442</v>
      </c>
      <c r="M36" s="21">
        <v>76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ht="14.25" customHeight="1">
      <c r="A37" s="42" t="s">
        <v>12</v>
      </c>
      <c r="B37" s="26">
        <f>+B36/$B$36*100</f>
        <v>100</v>
      </c>
      <c r="C37" s="16">
        <f>+C36/$B$36*100</f>
        <v>34.314019813869706</v>
      </c>
      <c r="D37" s="16">
        <f>+D36/$B$36*100</f>
        <v>65.6859801861303</v>
      </c>
      <c r="E37" s="16">
        <f>+E36/D36*100</f>
        <v>81.58135283363802</v>
      </c>
      <c r="F37" s="16">
        <f>+F36/D36*100</f>
        <v>16.36197440585009</v>
      </c>
      <c r="G37" s="17">
        <f>+G36/D36*100</f>
        <v>2.2394881170018284</v>
      </c>
      <c r="H37" s="18">
        <f>+H36/H36*100</f>
        <v>100</v>
      </c>
      <c r="I37" s="16">
        <f>+I36/H36*100</f>
        <v>44.14267015706807</v>
      </c>
      <c r="J37" s="16">
        <f>+J36/H36*100</f>
        <v>55.85732984293193</v>
      </c>
      <c r="K37" s="16">
        <f>+K36/J36*100</f>
        <v>84.82718219097832</v>
      </c>
      <c r="L37" s="16">
        <f>+L36/J36*100</f>
        <v>12.946690099589924</v>
      </c>
      <c r="M37" s="17">
        <f>+M36/J36*100</f>
        <v>2.2261277094317515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14.25" customHeight="1">
      <c r="A38" s="42" t="s">
        <v>18</v>
      </c>
      <c r="B38" s="22">
        <f aca="true" t="shared" si="10" ref="B38:G38">+B36/B32*100</f>
        <v>11.225693391298487</v>
      </c>
      <c r="C38" s="16">
        <f t="shared" si="10"/>
        <v>72.75620623806492</v>
      </c>
      <c r="D38" s="16">
        <f t="shared" si="10"/>
        <v>7.785922710127394</v>
      </c>
      <c r="E38" s="16">
        <f t="shared" si="10"/>
        <v>9.76370200196915</v>
      </c>
      <c r="F38" s="16">
        <f t="shared" si="10"/>
        <v>4.529352226720648</v>
      </c>
      <c r="G38" s="17">
        <f t="shared" si="10"/>
        <v>2.55741127348643</v>
      </c>
      <c r="H38" s="16">
        <f aca="true" t="shared" si="11" ref="H38:M38">H36/H32*100</f>
        <v>17.264073666073497</v>
      </c>
      <c r="I38" s="16">
        <f t="shared" si="11"/>
        <v>75.15320334261838</v>
      </c>
      <c r="J38" s="16">
        <f t="shared" si="11"/>
        <v>10.731461980951183</v>
      </c>
      <c r="K38" s="16">
        <f t="shared" si="11"/>
        <v>12.293585770683874</v>
      </c>
      <c r="L38" s="16">
        <f t="shared" si="11"/>
        <v>6.382671480144404</v>
      </c>
      <c r="M38" s="17">
        <f t="shared" si="11"/>
        <v>5.709992486851991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ht="14.25" customHeight="1">
      <c r="A39" s="42" t="s">
        <v>17</v>
      </c>
      <c r="B39" s="22">
        <f aca="true" t="shared" si="12" ref="B39:G39">+B36/B7</f>
        <v>0.06096824379976206</v>
      </c>
      <c r="C39" s="16">
        <f t="shared" si="12"/>
        <v>0.03966133453624345</v>
      </c>
      <c r="D39" s="16">
        <f t="shared" si="12"/>
        <v>0.08475364115277348</v>
      </c>
      <c r="E39" s="16">
        <f t="shared" si="12"/>
        <v>0.07585737962687518</v>
      </c>
      <c r="F39" s="16">
        <f t="shared" si="12"/>
        <v>0.16902738432483475</v>
      </c>
      <c r="G39" s="17">
        <f t="shared" si="12"/>
        <v>0.2934131736526946</v>
      </c>
      <c r="H39" s="16">
        <f aca="true" t="shared" si="13" ref="H39:M39">H36/H7</f>
        <v>0.06643622687449727</v>
      </c>
      <c r="I39" s="16">
        <f t="shared" si="13"/>
        <v>0.04571254299317192</v>
      </c>
      <c r="J39" s="16">
        <f t="shared" si="13"/>
        <v>0.10352670042757073</v>
      </c>
      <c r="K39" s="16">
        <f t="shared" si="13"/>
        <v>0.09351286770641609</v>
      </c>
      <c r="L39" s="16">
        <f t="shared" si="13"/>
        <v>0.23312236286919832</v>
      </c>
      <c r="M39" s="17">
        <f t="shared" si="13"/>
        <v>0.6785714285714286</v>
      </c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ht="14.25" customHeight="1">
      <c r="A40" s="72"/>
      <c r="B40" s="13"/>
      <c r="C40" s="14"/>
      <c r="D40" s="14"/>
      <c r="E40" s="14"/>
      <c r="F40" s="14"/>
      <c r="G40" s="15"/>
      <c r="H40" s="19"/>
      <c r="I40" s="19"/>
      <c r="J40" s="19"/>
      <c r="K40" s="19"/>
      <c r="L40" s="19"/>
      <c r="M40" s="21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ht="14.25" customHeight="1">
      <c r="A41" s="71" t="s">
        <v>63</v>
      </c>
      <c r="B41" s="13">
        <v>24584</v>
      </c>
      <c r="C41" s="14">
        <v>40</v>
      </c>
      <c r="D41" s="14">
        <v>24544</v>
      </c>
      <c r="E41" s="14">
        <v>15664</v>
      </c>
      <c r="F41" s="14">
        <v>7178</v>
      </c>
      <c r="G41" s="15">
        <v>1702</v>
      </c>
      <c r="H41" s="19">
        <v>26397</v>
      </c>
      <c r="I41" s="19">
        <f>H41-J41</f>
        <v>62</v>
      </c>
      <c r="J41" s="19">
        <v>26335</v>
      </c>
      <c r="K41" s="19">
        <v>19427</v>
      </c>
      <c r="L41" s="19">
        <v>5853</v>
      </c>
      <c r="M41" s="21">
        <v>1055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ht="14.25" customHeight="1">
      <c r="A42" s="42" t="s">
        <v>12</v>
      </c>
      <c r="B42" s="13">
        <f>+B41/$B$41*100</f>
        <v>100</v>
      </c>
      <c r="C42" s="16">
        <f>+C41/$B$41*100</f>
        <v>0.16270745200130166</v>
      </c>
      <c r="D42" s="16">
        <f>+D41/$B$41*100</f>
        <v>99.8372925479987</v>
      </c>
      <c r="E42" s="16">
        <f>+E41/D41*100</f>
        <v>63.82007822685789</v>
      </c>
      <c r="F42" s="16">
        <f>+F41/D41*100</f>
        <v>29.245436766623207</v>
      </c>
      <c r="G42" s="17">
        <f>+G41/D41*100</f>
        <v>6.934485006518905</v>
      </c>
      <c r="H42" s="18">
        <f>+H41/H41*100</f>
        <v>100</v>
      </c>
      <c r="I42" s="16">
        <f>+I41/H41*100</f>
        <v>0.23487517520930407</v>
      </c>
      <c r="J42" s="16">
        <f>+J41/H41*100</f>
        <v>99.76512482479069</v>
      </c>
      <c r="K42" s="16">
        <f>+K41/J41*100</f>
        <v>73.76874881336624</v>
      </c>
      <c r="L42" s="16">
        <f>+L41/J41*100</f>
        <v>22.22517562179609</v>
      </c>
      <c r="M42" s="17">
        <f>+M41/J41*100</f>
        <v>4.006075564837668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4" ht="14.25" customHeight="1">
      <c r="A43" s="42" t="s">
        <v>16</v>
      </c>
      <c r="B43" s="22">
        <f aca="true" t="shared" si="14" ref="B43:G43">+B41/B32*100</f>
        <v>82.84972870960132</v>
      </c>
      <c r="C43" s="16">
        <f t="shared" si="14"/>
        <v>2.546148949713558</v>
      </c>
      <c r="D43" s="16">
        <f t="shared" si="14"/>
        <v>87.3389794320689</v>
      </c>
      <c r="E43" s="16">
        <f t="shared" si="14"/>
        <v>85.67990373044525</v>
      </c>
      <c r="F43" s="16">
        <f t="shared" si="14"/>
        <v>90.81477732793523</v>
      </c>
      <c r="G43" s="17">
        <f t="shared" si="14"/>
        <v>88.83089770354906</v>
      </c>
      <c r="H43" s="16">
        <f aca="true" t="shared" si="15" ref="H43:M43">H41/H32*100</f>
        <v>74.56147784086095</v>
      </c>
      <c r="I43" s="16">
        <f t="shared" si="15"/>
        <v>1.7270194986072425</v>
      </c>
      <c r="J43" s="16">
        <f t="shared" si="15"/>
        <v>82.78062427309591</v>
      </c>
      <c r="K43" s="16">
        <f t="shared" si="15"/>
        <v>82.46805620410069</v>
      </c>
      <c r="L43" s="16">
        <f t="shared" si="15"/>
        <v>84.51985559566786</v>
      </c>
      <c r="M43" s="17">
        <f t="shared" si="15"/>
        <v>79.26371149511645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4" ht="14.25" customHeight="1">
      <c r="A44" s="51" t="s">
        <v>17</v>
      </c>
      <c r="B44" s="43">
        <f aca="true" t="shared" si="16" ref="B44:G44">+B41/B7</f>
        <v>0.44996796925048044</v>
      </c>
      <c r="C44" s="44">
        <f t="shared" si="16"/>
        <v>0.001387973212117006</v>
      </c>
      <c r="D44" s="44">
        <f t="shared" si="16"/>
        <v>0.9507282305546948</v>
      </c>
      <c r="E44" s="44">
        <f t="shared" si="16"/>
        <v>0.6656750669329821</v>
      </c>
      <c r="F44" s="44">
        <f t="shared" si="16"/>
        <v>3.3890462700661</v>
      </c>
      <c r="G44" s="45">
        <f t="shared" si="16"/>
        <v>10.191616766467066</v>
      </c>
      <c r="H44" s="43">
        <f aca="true" t="shared" si="17" ref="H44:M44">H41/H7</f>
        <v>0.286930150655449</v>
      </c>
      <c r="I44" s="44">
        <f t="shared" si="17"/>
        <v>0.0010504735602582132</v>
      </c>
      <c r="J44" s="44">
        <f t="shared" si="17"/>
        <v>0.7985868938957456</v>
      </c>
      <c r="K44" s="44">
        <f t="shared" si="17"/>
        <v>0.6273047240789176</v>
      </c>
      <c r="L44" s="44">
        <f t="shared" si="17"/>
        <v>3.087025316455696</v>
      </c>
      <c r="M44" s="45">
        <f t="shared" si="17"/>
        <v>9.419642857142858</v>
      </c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2.75" customHeight="1">
      <c r="A45" s="11" t="s">
        <v>51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4.25" customHeight="1">
      <c r="A46" s="81" t="s">
        <v>19</v>
      </c>
      <c r="B46" s="27"/>
      <c r="C46" s="49"/>
      <c r="D46" s="39">
        <v>31361</v>
      </c>
      <c r="E46" s="39">
        <v>20139</v>
      </c>
      <c r="F46" s="39">
        <v>9150</v>
      </c>
      <c r="G46" s="40">
        <v>2072</v>
      </c>
      <c r="H46" s="57"/>
      <c r="I46" s="50"/>
      <c r="J46" s="41">
        <v>31277</v>
      </c>
      <c r="K46" s="41">
        <v>23518</v>
      </c>
      <c r="L46" s="41">
        <v>6680</v>
      </c>
      <c r="M46" s="47">
        <v>1078</v>
      </c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4.25" customHeight="1">
      <c r="A47" s="42" t="s">
        <v>8</v>
      </c>
      <c r="B47" s="27"/>
      <c r="C47" s="28"/>
      <c r="D47" s="14">
        <f>+D46/$D$46*100</f>
        <v>100</v>
      </c>
      <c r="E47" s="16">
        <f>+E46/$D$46*100</f>
        <v>64.21670227352443</v>
      </c>
      <c r="F47" s="16">
        <f>+F46/$D$46*100</f>
        <v>29.176365549567933</v>
      </c>
      <c r="G47" s="16">
        <f>+G46/$D$46*100</f>
        <v>6.606932176907625</v>
      </c>
      <c r="H47" s="58"/>
      <c r="I47" s="29"/>
      <c r="J47" s="63">
        <f>K47+L47+M47</f>
        <v>99.99680276241328</v>
      </c>
      <c r="K47" s="63">
        <f>K46/J46*100</f>
        <v>75.19263356460019</v>
      </c>
      <c r="L47" s="63">
        <f>L46/J46*100</f>
        <v>21.357547079323464</v>
      </c>
      <c r="M47" s="64">
        <f>M46/J46*100</f>
        <v>3.446622118489625</v>
      </c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ht="14.25" customHeight="1">
      <c r="A48" s="72"/>
      <c r="B48" s="30"/>
      <c r="C48" s="31"/>
      <c r="D48" s="14"/>
      <c r="E48" s="14"/>
      <c r="F48" s="14"/>
      <c r="G48" s="15"/>
      <c r="H48" s="19"/>
      <c r="I48" s="19"/>
      <c r="J48" s="19"/>
      <c r="K48" s="19"/>
      <c r="L48" s="19"/>
      <c r="M48" s="21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4.25" customHeight="1">
      <c r="A49" s="71" t="s">
        <v>67</v>
      </c>
      <c r="B49" s="32"/>
      <c r="C49" s="33"/>
      <c r="D49" s="18">
        <v>136.2</v>
      </c>
      <c r="E49" s="18">
        <v>138.2</v>
      </c>
      <c r="F49" s="18">
        <v>134.1</v>
      </c>
      <c r="G49" s="86">
        <v>127</v>
      </c>
      <c r="H49" s="87"/>
      <c r="I49" s="87"/>
      <c r="J49" s="76">
        <v>126.52</v>
      </c>
      <c r="K49" s="76">
        <v>128.42</v>
      </c>
      <c r="L49" s="76">
        <v>122.21</v>
      </c>
      <c r="M49" s="77">
        <v>114.53</v>
      </c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14.25" customHeight="1">
      <c r="A50" s="71"/>
      <c r="B50" s="30"/>
      <c r="C50" s="31"/>
      <c r="D50" s="19"/>
      <c r="E50" s="19"/>
      <c r="F50" s="19"/>
      <c r="G50" s="21"/>
      <c r="H50" s="19"/>
      <c r="I50" s="19"/>
      <c r="J50" s="19"/>
      <c r="K50" s="19"/>
      <c r="L50" s="19"/>
      <c r="M50" s="21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4.25" customHeight="1">
      <c r="A51" s="71" t="s">
        <v>20</v>
      </c>
      <c r="B51" s="13"/>
      <c r="C51" s="14"/>
      <c r="D51" s="14"/>
      <c r="E51" s="14"/>
      <c r="F51" s="14"/>
      <c r="G51" s="15"/>
      <c r="H51" s="19"/>
      <c r="I51" s="19"/>
      <c r="J51" s="19"/>
      <c r="K51" s="19"/>
      <c r="L51" s="19"/>
      <c r="M51" s="21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4.25" customHeight="1">
      <c r="A52" s="42" t="s">
        <v>21</v>
      </c>
      <c r="B52" s="27"/>
      <c r="C52" s="28"/>
      <c r="D52" s="14">
        <v>19505</v>
      </c>
      <c r="E52" s="14">
        <v>17644</v>
      </c>
      <c r="F52" s="14">
        <v>1726</v>
      </c>
      <c r="G52" s="15">
        <v>135</v>
      </c>
      <c r="H52" s="29"/>
      <c r="I52" s="29"/>
      <c r="J52" s="19">
        <v>24387</v>
      </c>
      <c r="K52" s="19">
        <v>22620</v>
      </c>
      <c r="L52" s="19">
        <v>1682</v>
      </c>
      <c r="M52" s="21">
        <v>85</v>
      </c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ht="14.25" customHeight="1">
      <c r="A53" s="42" t="s">
        <v>22</v>
      </c>
      <c r="B53" s="27"/>
      <c r="C53" s="28"/>
      <c r="D53" s="16">
        <f>+D52/D7*100</f>
        <v>75.55392004958166</v>
      </c>
      <c r="E53" s="16">
        <f>+E52/E7*100</f>
        <v>74.98193871913645</v>
      </c>
      <c r="F53" s="16">
        <f>+F52/F7*100</f>
        <v>81.49197355996223</v>
      </c>
      <c r="G53" s="17">
        <f>+G52/G7*100</f>
        <v>80.83832335329342</v>
      </c>
      <c r="H53" s="29"/>
      <c r="I53" s="29"/>
      <c r="J53" s="16">
        <f>J52/J7*100</f>
        <v>73.9515419838069</v>
      </c>
      <c r="K53" s="16">
        <f>K52/K7*100</f>
        <v>73.04078271820207</v>
      </c>
      <c r="L53" s="16">
        <f>L52/L7*100</f>
        <v>88.71308016877637</v>
      </c>
      <c r="M53" s="17">
        <f>M52/M7*100</f>
        <v>75.89285714285714</v>
      </c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4.25" customHeight="1">
      <c r="A54" s="42" t="s">
        <v>37</v>
      </c>
      <c r="B54" s="27"/>
      <c r="C54" s="28"/>
      <c r="D54" s="14">
        <v>17250</v>
      </c>
      <c r="E54" s="14">
        <v>11128</v>
      </c>
      <c r="F54" s="14">
        <v>4965</v>
      </c>
      <c r="G54" s="15">
        <v>1157</v>
      </c>
      <c r="H54" s="29"/>
      <c r="I54" s="29"/>
      <c r="J54" s="19">
        <v>19826</v>
      </c>
      <c r="K54" s="19">
        <v>14696</v>
      </c>
      <c r="L54" s="19">
        <v>4497</v>
      </c>
      <c r="M54" s="21">
        <v>633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4.25" customHeight="1">
      <c r="A55" s="42" t="s">
        <v>23</v>
      </c>
      <c r="B55" s="27"/>
      <c r="C55" s="28"/>
      <c r="D55" s="16">
        <v>79.47</v>
      </c>
      <c r="E55" s="16">
        <v>112.64</v>
      </c>
      <c r="F55" s="16">
        <v>24.05</v>
      </c>
      <c r="G55" s="17">
        <v>7.93</v>
      </c>
      <c r="H55" s="29"/>
      <c r="I55" s="29"/>
      <c r="J55" s="16">
        <f>J54/J41*100</f>
        <v>75.28384279475982</v>
      </c>
      <c r="K55" s="16">
        <f>K54/K41*100</f>
        <v>75.64729500180162</v>
      </c>
      <c r="L55" s="16">
        <f>L54/L41*100</f>
        <v>76.83239364428498</v>
      </c>
      <c r="M55" s="17">
        <f>M54/M41*100</f>
        <v>60</v>
      </c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4.25" customHeight="1">
      <c r="A56" s="42"/>
      <c r="B56" s="30"/>
      <c r="C56" s="31"/>
      <c r="D56" s="16"/>
      <c r="E56" s="16"/>
      <c r="F56" s="16"/>
      <c r="G56" s="17"/>
      <c r="H56" s="19"/>
      <c r="I56" s="19"/>
      <c r="J56" s="19"/>
      <c r="K56" s="19"/>
      <c r="L56" s="19"/>
      <c r="M56" s="21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13" ht="14.25" customHeight="1">
      <c r="A57" s="71" t="s">
        <v>40</v>
      </c>
      <c r="B57" s="20"/>
      <c r="C57" s="19"/>
      <c r="D57" s="19"/>
      <c r="E57" s="19"/>
      <c r="F57" s="19"/>
      <c r="G57" s="21"/>
      <c r="H57" s="19"/>
      <c r="I57" s="19"/>
      <c r="J57" s="19"/>
      <c r="K57" s="19"/>
      <c r="L57" s="19"/>
      <c r="M57" s="21"/>
    </row>
    <row r="58" spans="1:13" ht="14.25" customHeight="1">
      <c r="A58" s="74" t="s">
        <v>33</v>
      </c>
      <c r="B58" s="20"/>
      <c r="C58" s="19"/>
      <c r="D58" s="19"/>
      <c r="E58" s="19"/>
      <c r="F58" s="19"/>
      <c r="G58" s="21"/>
      <c r="H58" s="19"/>
      <c r="I58" s="19"/>
      <c r="J58" s="19"/>
      <c r="K58" s="19"/>
      <c r="L58" s="19"/>
      <c r="M58" s="21"/>
    </row>
    <row r="59" spans="1:13" ht="14.25" customHeight="1">
      <c r="A59" s="42" t="s">
        <v>21</v>
      </c>
      <c r="B59" s="13">
        <v>11986</v>
      </c>
      <c r="C59" s="14">
        <v>1660</v>
      </c>
      <c r="D59" s="14">
        <v>10326</v>
      </c>
      <c r="E59" s="14">
        <v>8732</v>
      </c>
      <c r="F59" s="14">
        <v>1475</v>
      </c>
      <c r="G59" s="15">
        <v>119</v>
      </c>
      <c r="H59" s="19">
        <v>13126</v>
      </c>
      <c r="I59" s="19">
        <f>H59-J59</f>
        <v>3039</v>
      </c>
      <c r="J59" s="19">
        <v>10087</v>
      </c>
      <c r="K59" s="19">
        <v>8946</v>
      </c>
      <c r="L59" s="19">
        <v>1072</v>
      </c>
      <c r="M59" s="21">
        <v>69</v>
      </c>
    </row>
    <row r="60" spans="1:13" ht="14.25" customHeight="1">
      <c r="A60" s="42" t="s">
        <v>10</v>
      </c>
      <c r="B60" s="22">
        <f aca="true" t="shared" si="18" ref="B60:G60">+B59/B7*100</f>
        <v>21.938317928068088</v>
      </c>
      <c r="C60" s="16">
        <f t="shared" si="18"/>
        <v>5.760088830285576</v>
      </c>
      <c r="D60" s="16">
        <f t="shared" si="18"/>
        <v>39.99845057328788</v>
      </c>
      <c r="E60" s="16">
        <f t="shared" si="18"/>
        <v>37.10849517657558</v>
      </c>
      <c r="F60" s="16">
        <f t="shared" si="18"/>
        <v>69.64117091595845</v>
      </c>
      <c r="G60" s="17">
        <f t="shared" si="18"/>
        <v>71.25748502994011</v>
      </c>
      <c r="H60" s="16">
        <f aca="true" t="shared" si="19" ref="H60:M60">H59/H7*100</f>
        <v>14.267701471771124</v>
      </c>
      <c r="I60" s="16">
        <f t="shared" si="19"/>
        <v>5.149014757459209</v>
      </c>
      <c r="J60" s="16">
        <f t="shared" si="19"/>
        <v>30.587985565697306</v>
      </c>
      <c r="K60" s="16">
        <f t="shared" si="19"/>
        <v>28.886951467596628</v>
      </c>
      <c r="L60" s="16">
        <f t="shared" si="19"/>
        <v>56.540084388185655</v>
      </c>
      <c r="M60" s="17">
        <f t="shared" si="19"/>
        <v>61.60714285714286</v>
      </c>
    </row>
    <row r="61" spans="1:13" ht="14.25" customHeight="1">
      <c r="A61" s="42" t="s">
        <v>24</v>
      </c>
      <c r="B61" s="13">
        <v>27524</v>
      </c>
      <c r="C61" s="14">
        <v>2941</v>
      </c>
      <c r="D61" s="14">
        <v>24583</v>
      </c>
      <c r="E61" s="14">
        <v>19121</v>
      </c>
      <c r="F61" s="14">
        <v>4849</v>
      </c>
      <c r="G61" s="15">
        <v>613</v>
      </c>
      <c r="H61" s="19">
        <v>29153</v>
      </c>
      <c r="I61" s="19">
        <f>H61-J61</f>
        <v>5735</v>
      </c>
      <c r="J61" s="19">
        <v>23418</v>
      </c>
      <c r="K61" s="19">
        <v>19603</v>
      </c>
      <c r="L61" s="19">
        <v>3483</v>
      </c>
      <c r="M61" s="21">
        <v>332</v>
      </c>
    </row>
    <row r="62" spans="1:13" ht="14.25" customHeight="1">
      <c r="A62" s="42" t="s">
        <v>8</v>
      </c>
      <c r="B62" s="13">
        <f>+B61/$B$61*100</f>
        <v>100</v>
      </c>
      <c r="C62" s="16">
        <f>+C61/$B$61*100</f>
        <v>10.685220171486701</v>
      </c>
      <c r="D62" s="16">
        <f>+D61/$B$61*100</f>
        <v>89.31477982851331</v>
      </c>
      <c r="E62" s="16">
        <f>+E61/D61*100</f>
        <v>77.78139364601554</v>
      </c>
      <c r="F62" s="16">
        <f>+F61/D61*100</f>
        <v>19.725013220518246</v>
      </c>
      <c r="G62" s="17">
        <f>+G61/D61*100</f>
        <v>2.4935931334662165</v>
      </c>
      <c r="H62" s="18">
        <f>+H61/H61*100</f>
        <v>100</v>
      </c>
      <c r="I62" s="16">
        <f>+I61/H61*100</f>
        <v>19.672074915103078</v>
      </c>
      <c r="J62" s="16">
        <f>+J61/H61*100</f>
        <v>80.32792508489692</v>
      </c>
      <c r="K62" s="16">
        <f>+K61/J61*100</f>
        <v>83.70911264839013</v>
      </c>
      <c r="L62" s="16">
        <f>+L61/J61*100</f>
        <v>14.873174481168332</v>
      </c>
      <c r="M62" s="17">
        <f>+M61/J61*100</f>
        <v>1.4177128704415407</v>
      </c>
    </row>
    <row r="63" spans="1:13" ht="14.25" customHeight="1">
      <c r="A63" s="42" t="s">
        <v>25</v>
      </c>
      <c r="B63" s="22">
        <f aca="true" t="shared" si="20" ref="B63:G63">+B61/B7</f>
        <v>0.5037796284433056</v>
      </c>
      <c r="C63" s="16">
        <f t="shared" si="20"/>
        <v>0.10205073042090287</v>
      </c>
      <c r="D63" s="16">
        <f t="shared" si="20"/>
        <v>0.9522389215990084</v>
      </c>
      <c r="E63" s="16">
        <f t="shared" si="20"/>
        <v>0.8125876503336025</v>
      </c>
      <c r="F63" s="16">
        <f t="shared" si="20"/>
        <v>2.289423984891407</v>
      </c>
      <c r="G63" s="17">
        <f t="shared" si="20"/>
        <v>3.6706586826347305</v>
      </c>
      <c r="H63" s="16">
        <f aca="true" t="shared" si="21" ref="H63:M63">H61/H7</f>
        <v>0.31688732363747035</v>
      </c>
      <c r="I63" s="16">
        <f t="shared" si="21"/>
        <v>0.09716880432388472</v>
      </c>
      <c r="J63" s="16">
        <f t="shared" si="21"/>
        <v>0.7101313036358674</v>
      </c>
      <c r="K63" s="16">
        <f t="shared" si="21"/>
        <v>0.6329878265362137</v>
      </c>
      <c r="L63" s="16">
        <f t="shared" si="21"/>
        <v>1.8370253164556962</v>
      </c>
      <c r="M63" s="17">
        <f t="shared" si="21"/>
        <v>2.9642857142857144</v>
      </c>
    </row>
    <row r="64" spans="1:13" ht="14.25" customHeight="1">
      <c r="A64" s="42"/>
      <c r="B64" s="22"/>
      <c r="C64" s="16"/>
      <c r="D64" s="16"/>
      <c r="E64" s="16"/>
      <c r="F64" s="16"/>
      <c r="G64" s="17"/>
      <c r="H64" s="16"/>
      <c r="I64" s="16"/>
      <c r="J64" s="16"/>
      <c r="K64" s="16"/>
      <c r="L64" s="16"/>
      <c r="M64" s="17"/>
    </row>
    <row r="65" spans="1:13" ht="14.25" customHeight="1">
      <c r="A65" s="71" t="s">
        <v>64</v>
      </c>
      <c r="B65" s="20"/>
      <c r="C65" s="19"/>
      <c r="D65" s="19"/>
      <c r="E65" s="19"/>
      <c r="F65" s="19"/>
      <c r="G65" s="21"/>
      <c r="H65" s="19"/>
      <c r="I65" s="19"/>
      <c r="J65" s="19"/>
      <c r="K65" s="19"/>
      <c r="L65" s="19"/>
      <c r="M65" s="21"/>
    </row>
    <row r="66" spans="1:13" ht="14.25" customHeight="1">
      <c r="A66" s="42" t="s">
        <v>26</v>
      </c>
      <c r="B66" s="13">
        <v>10071</v>
      </c>
      <c r="C66" s="14">
        <v>3007</v>
      </c>
      <c r="D66" s="14">
        <v>7064</v>
      </c>
      <c r="E66" s="14">
        <v>6300</v>
      </c>
      <c r="F66" s="14">
        <v>714</v>
      </c>
      <c r="G66" s="15">
        <v>50</v>
      </c>
      <c r="H66" s="19">
        <v>10841</v>
      </c>
      <c r="I66" s="19">
        <f>H66-J66</f>
        <v>4035</v>
      </c>
      <c r="J66" s="19">
        <v>6806</v>
      </c>
      <c r="K66" s="19">
        <v>6248</v>
      </c>
      <c r="L66" s="19">
        <v>529</v>
      </c>
      <c r="M66" s="21">
        <v>29</v>
      </c>
    </row>
    <row r="67" spans="1:13" ht="14.25" customHeight="1">
      <c r="A67" s="42" t="s">
        <v>10</v>
      </c>
      <c r="B67" s="22">
        <f aca="true" t="shared" si="22" ref="B67:G67">+B66/B7*100</f>
        <v>18.433238766358564</v>
      </c>
      <c r="C67" s="16">
        <f t="shared" si="22"/>
        <v>10.434088622089593</v>
      </c>
      <c r="D67" s="16">
        <f t="shared" si="22"/>
        <v>27.36287573597769</v>
      </c>
      <c r="E67" s="16">
        <f t="shared" si="22"/>
        <v>26.77319280948536</v>
      </c>
      <c r="F67" s="16">
        <f t="shared" si="22"/>
        <v>33.711048158640224</v>
      </c>
      <c r="G67" s="17">
        <f t="shared" si="22"/>
        <v>29.94011976047904</v>
      </c>
      <c r="H67" s="16">
        <f aca="true" t="shared" si="23" ref="H67:M67">H66/H7*100</f>
        <v>11.783951825039676</v>
      </c>
      <c r="I67" s="16">
        <f t="shared" si="23"/>
        <v>6.8365497026482105</v>
      </c>
      <c r="J67" s="16">
        <f t="shared" si="23"/>
        <v>20.63862692179398</v>
      </c>
      <c r="K67" s="16">
        <f t="shared" si="23"/>
        <v>20.17501372340082</v>
      </c>
      <c r="L67" s="16">
        <f t="shared" si="23"/>
        <v>27.90084388185654</v>
      </c>
      <c r="M67" s="17">
        <f t="shared" si="23"/>
        <v>25.892857142857146</v>
      </c>
    </row>
    <row r="68" spans="1:13" ht="14.25" customHeight="1">
      <c r="A68" s="42" t="s">
        <v>27</v>
      </c>
      <c r="B68" s="13">
        <v>21799</v>
      </c>
      <c r="C68" s="14">
        <v>5678</v>
      </c>
      <c r="D68" s="14">
        <v>16121</v>
      </c>
      <c r="E68" s="14">
        <v>13941</v>
      </c>
      <c r="F68" s="14">
        <v>1960</v>
      </c>
      <c r="G68" s="15">
        <v>220</v>
      </c>
      <c r="H68" s="19">
        <v>27106</v>
      </c>
      <c r="I68" s="19">
        <f>H68-J68</f>
        <v>9160</v>
      </c>
      <c r="J68" s="19">
        <v>17946</v>
      </c>
      <c r="K68" s="19">
        <v>16121</v>
      </c>
      <c r="L68" s="19">
        <v>1694</v>
      </c>
      <c r="M68" s="21">
        <v>131</v>
      </c>
    </row>
    <row r="69" spans="1:13" ht="14.25" customHeight="1">
      <c r="A69" s="42" t="s">
        <v>12</v>
      </c>
      <c r="B69" s="13">
        <f>+B68/$B$68*100</f>
        <v>100</v>
      </c>
      <c r="C69" s="16">
        <f>+C68/$B$68*100</f>
        <v>26.04706637919171</v>
      </c>
      <c r="D69" s="16">
        <f>+D68/$B$68*100</f>
        <v>73.9529336208083</v>
      </c>
      <c r="E69" s="16">
        <f>+E68/D68*100</f>
        <v>86.4772656783078</v>
      </c>
      <c r="F69" s="16">
        <f>+F68/D68*100</f>
        <v>12.158054711246201</v>
      </c>
      <c r="G69" s="17">
        <f>+G68/D68*100</f>
        <v>1.3646796104460022</v>
      </c>
      <c r="H69" s="18">
        <f>+H68/H68*100</f>
        <v>100</v>
      </c>
      <c r="I69" s="16">
        <f>+I68/H68*100</f>
        <v>33.79325610565927</v>
      </c>
      <c r="J69" s="16">
        <f>+J68/H68*100</f>
        <v>66.20674389434073</v>
      </c>
      <c r="K69" s="16">
        <f>+K68/J68*100</f>
        <v>89.83060291987073</v>
      </c>
      <c r="L69" s="16">
        <f>+L68/J68*100</f>
        <v>9.439429399309038</v>
      </c>
      <c r="M69" s="17">
        <f>+M68/J68*100</f>
        <v>0.7299676808202384</v>
      </c>
    </row>
    <row r="70" spans="1:13" ht="14.25" customHeight="1">
      <c r="A70" s="42" t="s">
        <v>34</v>
      </c>
      <c r="B70" s="22">
        <f aca="true" t="shared" si="24" ref="B70:G70">+B68/B7</f>
        <v>0.3989933193008145</v>
      </c>
      <c r="C70" s="16">
        <f t="shared" si="24"/>
        <v>0.19702279746000903</v>
      </c>
      <c r="D70" s="16">
        <f t="shared" si="24"/>
        <v>0.6244577006507592</v>
      </c>
      <c r="E70" s="16">
        <f t="shared" si="24"/>
        <v>0.5924525094556118</v>
      </c>
      <c r="F70" s="16">
        <f t="shared" si="24"/>
        <v>0.9254013220018886</v>
      </c>
      <c r="G70" s="17">
        <f t="shared" si="24"/>
        <v>1.3173652694610778</v>
      </c>
      <c r="H70" s="16">
        <f aca="true" t="shared" si="25" ref="H70:M70">H68/H7</f>
        <v>0.29463683993130285</v>
      </c>
      <c r="I70" s="16">
        <f t="shared" si="25"/>
        <v>0.15519899696718117</v>
      </c>
      <c r="J70" s="16">
        <f t="shared" si="25"/>
        <v>0.5441974709646117</v>
      </c>
      <c r="K70" s="16">
        <f t="shared" si="25"/>
        <v>0.5205528108753915</v>
      </c>
      <c r="L70" s="16">
        <f t="shared" si="25"/>
        <v>0.8934599156118144</v>
      </c>
      <c r="M70" s="17">
        <f t="shared" si="25"/>
        <v>1.1696428571428572</v>
      </c>
    </row>
    <row r="71" spans="1:13" ht="14.25" customHeight="1">
      <c r="A71" s="42"/>
      <c r="B71" s="22"/>
      <c r="C71" s="16"/>
      <c r="D71" s="16"/>
      <c r="E71" s="16"/>
      <c r="F71" s="16"/>
      <c r="G71" s="17"/>
      <c r="H71" s="16"/>
      <c r="I71" s="16"/>
      <c r="J71" s="16"/>
      <c r="K71" s="16"/>
      <c r="L71" s="16"/>
      <c r="M71" s="17"/>
    </row>
    <row r="72" spans="1:13" ht="14.25" customHeight="1">
      <c r="A72" s="71" t="s">
        <v>65</v>
      </c>
      <c r="B72" s="20"/>
      <c r="C72" s="19"/>
      <c r="D72" s="19"/>
      <c r="E72" s="19"/>
      <c r="F72" s="19"/>
      <c r="G72" s="21"/>
      <c r="H72" s="19"/>
      <c r="I72" s="19"/>
      <c r="J72" s="19"/>
      <c r="K72" s="19"/>
      <c r="L72" s="19"/>
      <c r="M72" s="21"/>
    </row>
    <row r="73" spans="1:13" ht="14.25" customHeight="1">
      <c r="A73" s="42" t="s">
        <v>26</v>
      </c>
      <c r="B73" s="13">
        <v>31392</v>
      </c>
      <c r="C73" s="14">
        <v>11579</v>
      </c>
      <c r="D73" s="14">
        <v>19813</v>
      </c>
      <c r="E73" s="14">
        <v>17861</v>
      </c>
      <c r="F73" s="14">
        <v>1812</v>
      </c>
      <c r="G73" s="15">
        <v>140</v>
      </c>
      <c r="H73" s="19">
        <v>32963</v>
      </c>
      <c r="I73" s="19">
        <f>H73-J73</f>
        <v>13662</v>
      </c>
      <c r="J73" s="19">
        <v>19301</v>
      </c>
      <c r="K73" s="19">
        <v>17922</v>
      </c>
      <c r="L73" s="19">
        <v>1311</v>
      </c>
      <c r="M73" s="21">
        <v>68</v>
      </c>
    </row>
    <row r="74" spans="1:13" ht="14.25" customHeight="1">
      <c r="A74" s="42" t="s">
        <v>28</v>
      </c>
      <c r="B74" s="22">
        <f aca="true" t="shared" si="26" ref="B74:G74">+B73/B7*100</f>
        <v>57.4576736524206</v>
      </c>
      <c r="C74" s="16">
        <f t="shared" si="26"/>
        <v>40.17835455775703</v>
      </c>
      <c r="D74" s="16">
        <f t="shared" si="26"/>
        <v>76.74697861791138</v>
      </c>
      <c r="E74" s="16">
        <f t="shared" si="26"/>
        <v>75.90412647146317</v>
      </c>
      <c r="F74" s="16">
        <f t="shared" si="26"/>
        <v>85.55240793201133</v>
      </c>
      <c r="G74" s="17">
        <f t="shared" si="26"/>
        <v>83.8323353293413</v>
      </c>
      <c r="H74" s="16">
        <f aca="true" t="shared" si="27" ref="H74:M74">H73/H7*100</f>
        <v>35.83012674188569</v>
      </c>
      <c r="I74" s="16">
        <f t="shared" si="27"/>
        <v>23.147693193947916</v>
      </c>
      <c r="J74" s="16">
        <f t="shared" si="27"/>
        <v>58.52867149831701</v>
      </c>
      <c r="K74" s="16">
        <f t="shared" si="27"/>
        <v>57.87077399980626</v>
      </c>
      <c r="L74" s="16">
        <f t="shared" si="27"/>
        <v>69.14556962025317</v>
      </c>
      <c r="M74" s="17">
        <f t="shared" si="27"/>
        <v>60.71428571428571</v>
      </c>
    </row>
    <row r="75" spans="1:13" ht="14.25" customHeight="1">
      <c r="A75" s="42" t="s">
        <v>72</v>
      </c>
      <c r="B75" s="13">
        <v>188963</v>
      </c>
      <c r="C75" s="14">
        <v>54433</v>
      </c>
      <c r="D75" s="14">
        <v>134530</v>
      </c>
      <c r="E75" s="14">
        <v>114253</v>
      </c>
      <c r="F75" s="14">
        <v>18429</v>
      </c>
      <c r="G75" s="15">
        <v>1848</v>
      </c>
      <c r="H75" s="19">
        <v>194700</v>
      </c>
      <c r="I75" s="19">
        <f>H75-J75</f>
        <v>68430</v>
      </c>
      <c r="J75" s="19">
        <v>126270</v>
      </c>
      <c r="K75" s="19">
        <v>112719</v>
      </c>
      <c r="L75" s="19">
        <v>12478</v>
      </c>
      <c r="M75" s="21">
        <v>1073</v>
      </c>
    </row>
    <row r="76" spans="1:13" ht="14.25" customHeight="1">
      <c r="A76" s="42" t="s">
        <v>8</v>
      </c>
      <c r="B76" s="13">
        <f>+B75/$B$75*100</f>
        <v>100</v>
      </c>
      <c r="C76" s="16">
        <f>+C75/$B$75*100</f>
        <v>28.806168403338216</v>
      </c>
      <c r="D76" s="16">
        <f>+D75/$B$75*100</f>
        <v>71.19383159666178</v>
      </c>
      <c r="E76" s="16">
        <f>+E75/D75*100</f>
        <v>84.92752545900542</v>
      </c>
      <c r="F76" s="16">
        <f>+F75/D75*100</f>
        <v>13.698803240912808</v>
      </c>
      <c r="G76" s="17">
        <f>+G75/D75*100</f>
        <v>1.3736713000817662</v>
      </c>
      <c r="H76" s="18">
        <f>+H75/H75*100</f>
        <v>100</v>
      </c>
      <c r="I76" s="16">
        <f>+I75/H75*100</f>
        <v>35.14637904468413</v>
      </c>
      <c r="J76" s="16">
        <f>+J75/H75*100</f>
        <v>64.85362095531588</v>
      </c>
      <c r="K76" s="16">
        <f>+K75/J75*100</f>
        <v>89.26823473509147</v>
      </c>
      <c r="L76" s="16">
        <f>+L75/J75*100</f>
        <v>9.88199889126475</v>
      </c>
      <c r="M76" s="17">
        <f>+M75/J75*100</f>
        <v>0.8497663736437792</v>
      </c>
    </row>
    <row r="77" spans="1:13" ht="14.25" customHeight="1">
      <c r="A77" s="42" t="s">
        <v>35</v>
      </c>
      <c r="B77" s="22">
        <f aca="true" t="shared" si="28" ref="B77:G77">+B75/B7</f>
        <v>3.4586437265489156</v>
      </c>
      <c r="C77" s="16">
        <f t="shared" si="28"/>
        <v>1.8887886463791248</v>
      </c>
      <c r="D77" s="16">
        <f t="shared" si="28"/>
        <v>5.211109389525875</v>
      </c>
      <c r="E77" s="16">
        <f t="shared" si="28"/>
        <v>4.855424758828779</v>
      </c>
      <c r="F77" s="16">
        <f t="shared" si="28"/>
        <v>8.701133144475921</v>
      </c>
      <c r="G77" s="17">
        <f t="shared" si="28"/>
        <v>11.065868263473053</v>
      </c>
      <c r="H77" s="16">
        <f aca="true" t="shared" si="29" ref="H77:M77">H75/H7</f>
        <v>2.11635035544251</v>
      </c>
      <c r="I77" s="16">
        <f t="shared" si="29"/>
        <v>1.1594178343301538</v>
      </c>
      <c r="J77" s="16">
        <f t="shared" si="29"/>
        <v>3.8290323558844044</v>
      </c>
      <c r="K77" s="16">
        <f t="shared" si="29"/>
        <v>3.6397365107042527</v>
      </c>
      <c r="L77" s="16">
        <f t="shared" si="29"/>
        <v>6.581223628691983</v>
      </c>
      <c r="M77" s="17">
        <f t="shared" si="29"/>
        <v>9.580357142857142</v>
      </c>
    </row>
    <row r="78" spans="1:13" ht="14.25" customHeight="1">
      <c r="A78" s="42"/>
      <c r="B78" s="22"/>
      <c r="C78" s="16"/>
      <c r="D78" s="16"/>
      <c r="E78" s="16"/>
      <c r="F78" s="16"/>
      <c r="G78" s="17"/>
      <c r="H78" s="16"/>
      <c r="I78" s="16"/>
      <c r="J78" s="16"/>
      <c r="K78" s="16"/>
      <c r="L78" s="16"/>
      <c r="M78" s="17"/>
    </row>
    <row r="79" spans="1:13" ht="14.25" customHeight="1">
      <c r="A79" s="71" t="s">
        <v>66</v>
      </c>
      <c r="B79" s="13"/>
      <c r="C79" s="14"/>
      <c r="D79" s="14"/>
      <c r="E79" s="14"/>
      <c r="F79" s="14"/>
      <c r="G79" s="15"/>
      <c r="H79" s="19"/>
      <c r="I79" s="19"/>
      <c r="J79" s="19"/>
      <c r="K79" s="19"/>
      <c r="L79" s="19"/>
      <c r="M79" s="21"/>
    </row>
    <row r="80" spans="1:13" ht="14.25" customHeight="1">
      <c r="A80" s="42" t="s">
        <v>26</v>
      </c>
      <c r="B80" s="13">
        <v>14250</v>
      </c>
      <c r="C80" s="14">
        <v>4240</v>
      </c>
      <c r="D80" s="14">
        <v>10010</v>
      </c>
      <c r="E80" s="14">
        <v>8890</v>
      </c>
      <c r="F80" s="14">
        <v>1034</v>
      </c>
      <c r="G80" s="15">
        <v>86</v>
      </c>
      <c r="H80" s="19">
        <v>16852</v>
      </c>
      <c r="I80" s="19">
        <f>H80-J80</f>
        <v>5826</v>
      </c>
      <c r="J80" s="19">
        <v>11026</v>
      </c>
      <c r="K80" s="19">
        <v>10110</v>
      </c>
      <c r="L80" s="19">
        <v>877</v>
      </c>
      <c r="M80" s="21">
        <v>39</v>
      </c>
    </row>
    <row r="81" spans="1:13" ht="14.25" customHeight="1">
      <c r="A81" s="42" t="s">
        <v>28</v>
      </c>
      <c r="B81" s="22">
        <f aca="true" t="shared" si="30" ref="B81:G81">+B80/B7*100</f>
        <v>26.082181751624418</v>
      </c>
      <c r="C81" s="16">
        <f t="shared" si="30"/>
        <v>14.712516048440266</v>
      </c>
      <c r="D81" s="16">
        <f t="shared" si="30"/>
        <v>38.77440347071583</v>
      </c>
      <c r="E81" s="16">
        <f t="shared" si="30"/>
        <v>37.7799498533849</v>
      </c>
      <c r="F81" s="16">
        <f t="shared" si="30"/>
        <v>48.81964117091596</v>
      </c>
      <c r="G81" s="17">
        <f t="shared" si="30"/>
        <v>51.49700598802395</v>
      </c>
      <c r="H81" s="16">
        <f aca="true" t="shared" si="31" ref="H81:M81">H80/H7*100</f>
        <v>18.317789517163416</v>
      </c>
      <c r="I81" s="16">
        <f t="shared" si="31"/>
        <v>9.871062842039274</v>
      </c>
      <c r="J81" s="16">
        <f t="shared" si="31"/>
        <v>33.43542468993541</v>
      </c>
      <c r="K81" s="16">
        <f t="shared" si="31"/>
        <v>32.64554877458104</v>
      </c>
      <c r="L81" s="16">
        <f t="shared" si="31"/>
        <v>46.255274261603375</v>
      </c>
      <c r="M81" s="17">
        <f t="shared" si="31"/>
        <v>34.82142857142857</v>
      </c>
    </row>
    <row r="82" spans="1:13" ht="14.25" customHeight="1">
      <c r="A82" s="42" t="s">
        <v>29</v>
      </c>
      <c r="B82" s="13">
        <v>58032</v>
      </c>
      <c r="C82" s="14">
        <v>14741</v>
      </c>
      <c r="D82" s="14">
        <v>43291</v>
      </c>
      <c r="E82" s="14">
        <v>36867</v>
      </c>
      <c r="F82" s="14">
        <v>5790</v>
      </c>
      <c r="G82" s="15">
        <v>634</v>
      </c>
      <c r="H82" s="19">
        <v>87443</v>
      </c>
      <c r="I82" s="19">
        <f>H82-J82</f>
        <v>26891</v>
      </c>
      <c r="J82" s="19">
        <v>60552</v>
      </c>
      <c r="K82" s="19">
        <v>53339</v>
      </c>
      <c r="L82" s="19">
        <v>6583</v>
      </c>
      <c r="M82" s="21">
        <v>630</v>
      </c>
    </row>
    <row r="83" spans="1:13" ht="14.25" customHeight="1">
      <c r="A83" s="42" t="s">
        <v>8</v>
      </c>
      <c r="B83" s="13">
        <f>+B82/$B$82*100</f>
        <v>100</v>
      </c>
      <c r="C83" s="16">
        <f>+C82/$B$82*100</f>
        <v>25.401502619244553</v>
      </c>
      <c r="D83" s="16">
        <v>74.6</v>
      </c>
      <c r="E83" s="16">
        <f>+E82/D82*100</f>
        <v>85.16088794437643</v>
      </c>
      <c r="F83" s="16">
        <f>+F82/D82*100</f>
        <v>13.374604421242289</v>
      </c>
      <c r="G83" s="17">
        <f>+G82/D82*100</f>
        <v>1.4645076343812802</v>
      </c>
      <c r="H83" s="18">
        <f>+H82/H82*100</f>
        <v>100</v>
      </c>
      <c r="I83" s="16">
        <f>+I82/H82*100</f>
        <v>30.75260455382363</v>
      </c>
      <c r="J83" s="16">
        <f>+J82/H82*100</f>
        <v>69.24739544617637</v>
      </c>
      <c r="K83" s="16">
        <f>+K82/J82*100</f>
        <v>88.0879244285903</v>
      </c>
      <c r="L83" s="16">
        <f>+L82/J82*100</f>
        <v>10.871647509578544</v>
      </c>
      <c r="M83" s="17">
        <f>+M82/J82*100</f>
        <v>1.0404280618311534</v>
      </c>
    </row>
    <row r="84" spans="1:13" ht="14.25" customHeight="1">
      <c r="A84" s="51" t="s">
        <v>36</v>
      </c>
      <c r="B84" s="43">
        <f aca="true" t="shared" si="32" ref="B84:G84">+B82/B7</f>
        <v>1.0621762606387846</v>
      </c>
      <c r="C84" s="44">
        <f t="shared" si="32"/>
        <v>0.5115028279954197</v>
      </c>
      <c r="D84" s="44">
        <f t="shared" si="32"/>
        <v>1.6769057948559034</v>
      </c>
      <c r="E84" s="44">
        <f t="shared" si="32"/>
        <v>1.5667417449322172</v>
      </c>
      <c r="F84" s="44">
        <f t="shared" si="32"/>
        <v>2.73371104815864</v>
      </c>
      <c r="G84" s="45">
        <f t="shared" si="32"/>
        <v>3.7964071856287425</v>
      </c>
      <c r="H84" s="44">
        <f aca="true" t="shared" si="33" ref="H84:M84">H82/H7</f>
        <v>0.9504880540881323</v>
      </c>
      <c r="I84" s="44">
        <f t="shared" si="33"/>
        <v>0.45561749207909047</v>
      </c>
      <c r="J84" s="44">
        <f t="shared" si="33"/>
        <v>1.8361888589016588</v>
      </c>
      <c r="K84" s="44">
        <f t="shared" si="33"/>
        <v>1.7223352384642707</v>
      </c>
      <c r="L84" s="44">
        <f t="shared" si="33"/>
        <v>3.4720464135021096</v>
      </c>
      <c r="M84" s="45">
        <f t="shared" si="33"/>
        <v>5.625</v>
      </c>
    </row>
    <row r="85" spans="1:13" s="2" customFormat="1" ht="14.25" customHeight="1">
      <c r="A85" s="11" t="s">
        <v>51</v>
      </c>
      <c r="B85" s="14"/>
      <c r="C85" s="16"/>
      <c r="D85" s="16"/>
      <c r="E85" s="16"/>
      <c r="F85" s="16"/>
      <c r="G85" s="16"/>
      <c r="H85" s="18"/>
      <c r="I85" s="16"/>
      <c r="J85" s="16"/>
      <c r="K85" s="16"/>
      <c r="L85" s="16"/>
      <c r="M85" s="16"/>
    </row>
    <row r="87" ht="15" customHeight="1">
      <c r="A87" s="3"/>
    </row>
  </sheetData>
  <sheetProtection/>
  <mergeCells count="11"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  <mergeCell ref="B35:E35"/>
  </mergeCells>
  <printOptions/>
  <pageMargins left="0.75" right="0.75" top="1" bottom="1" header="0.75" footer="0.75"/>
  <pageSetup firstPageNumber="31" useFirstPageNumber="1" horizontalDpi="600" verticalDpi="600" orientation="portrait" r:id="rId1"/>
  <headerFooter alignWithMargins="0">
    <oddFooter>&amp;L&amp;"Arial Narrow,Regular"&amp;8Zila Series : Narayanganj&amp;C&amp;"Arial Narrow,Regular"&amp;P</oddFooter>
  </headerFooter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2011-06-05T11:20:46Z</cp:lastPrinted>
  <dcterms:created xsi:type="dcterms:W3CDTF">2009-03-04T05:13:22Z</dcterms:created>
  <dcterms:modified xsi:type="dcterms:W3CDTF">2011-06-05T11:20:49Z</dcterms:modified>
  <cp:category/>
  <cp:version/>
  <cp:contentType/>
  <cp:contentStatus/>
</cp:coreProperties>
</file>