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030" windowHeight="5580" tabRatio="810" firstSheet="2" activeTab="9"/>
  </bookViews>
  <sheets>
    <sheet name="All Upazila" sheetId="1" r:id="rId1"/>
    <sheet name="Begumgonj" sheetId="2" r:id="rId2"/>
    <sheet name="Chatkhil" sheetId="3" r:id="rId3"/>
    <sheet name="Companigonj" sheetId="4" r:id="rId4"/>
    <sheet name="Hatiya" sheetId="5" r:id="rId5"/>
    <sheet name="Kabirhat" sheetId="6" r:id="rId6"/>
    <sheet name="Senbagh" sheetId="7" r:id="rId7"/>
    <sheet name="Sonamuri" sheetId="8" r:id="rId8"/>
    <sheet name="Subarnachar" sheetId="9" r:id="rId9"/>
    <sheet name="sadar" sheetId="10" r:id="rId10"/>
  </sheets>
  <definedNames>
    <definedName name="_xlnm.Print_Area" localSheetId="0">'All Upazila'!$A$1:$M$83</definedName>
    <definedName name="_xlnm.Print_Area" localSheetId="1">'Begumgonj'!$A$1:$M$85</definedName>
    <definedName name="_xlnm.Print_Area" localSheetId="2">'Chatkhil'!$A$1:$M$84</definedName>
    <definedName name="_xlnm.Print_Area" localSheetId="3">'Companigonj'!$A$1:$M$84</definedName>
    <definedName name="_xlnm.Print_Area" localSheetId="4">'Hatiya'!$A$1:$M$84</definedName>
    <definedName name="_xlnm.Print_Area" localSheetId="9">'sadar'!$A$1:$M$84</definedName>
    <definedName name="_xlnm.Print_Titles" localSheetId="0">'All Upazila'!$1:$6</definedName>
    <definedName name="_xlnm.Print_Titles" localSheetId="1">'Begumgonj'!$1:$6</definedName>
    <definedName name="_xlnm.Print_Titles" localSheetId="2">'Chatkhil'!$1:$6</definedName>
    <definedName name="_xlnm.Print_Titles" localSheetId="3">'Companigonj'!$1:$6</definedName>
    <definedName name="_xlnm.Print_Titles" localSheetId="4">'Hatiya'!$1:$6</definedName>
    <definedName name="_xlnm.Print_Titles" localSheetId="5">'Kabirhat'!$1:$6</definedName>
    <definedName name="_xlnm.Print_Titles" localSheetId="9">'sadar'!$1:$6</definedName>
    <definedName name="_xlnm.Print_Titles" localSheetId="6">'Senbagh'!$1:$6</definedName>
    <definedName name="_xlnm.Print_Titles" localSheetId="7">'Sonamuri'!$1:$6</definedName>
    <definedName name="_xlnm.Print_Titles" localSheetId="8">'Subarnachar'!$1:$6</definedName>
  </definedNames>
  <calcPr fullCalcOnLoad="1"/>
</workbook>
</file>

<file path=xl/sharedStrings.xml><?xml version="1.0" encoding="utf-8"?>
<sst xmlns="http://schemas.openxmlformats.org/spreadsheetml/2006/main" count="853" uniqueCount="78">
  <si>
    <t>(Area in acres)</t>
  </si>
  <si>
    <t>Items</t>
  </si>
  <si>
    <t>All Holdings</t>
  </si>
  <si>
    <t>Farm Holdings</t>
  </si>
  <si>
    <t>Small</t>
  </si>
  <si>
    <t>Medium</t>
  </si>
  <si>
    <t>Large</t>
  </si>
  <si>
    <t xml:space="preserve">1. Number of Holdings </t>
  </si>
  <si>
    <t xml:space="preserve">Percentage </t>
  </si>
  <si>
    <t xml:space="preserve">(a) Owner Holdings </t>
  </si>
  <si>
    <t>Percent of All Holdings</t>
  </si>
  <si>
    <t xml:space="preserve">(b) Owner-cum-Tenant Holdings </t>
  </si>
  <si>
    <t>Percentage</t>
  </si>
  <si>
    <t xml:space="preserve">(c) Tenant Holdings </t>
  </si>
  <si>
    <t xml:space="preserve">3. Agri. Labour Households </t>
  </si>
  <si>
    <t xml:space="preserve">4. Owned Area </t>
  </si>
  <si>
    <t xml:space="preserve">Percent of Operated Area </t>
  </si>
  <si>
    <t>Area per Holding</t>
  </si>
  <si>
    <t>Percent of Operated Area</t>
  </si>
  <si>
    <t xml:space="preserve">8. Gross Cropped Area </t>
  </si>
  <si>
    <t>10. Irrigation</t>
  </si>
  <si>
    <t xml:space="preserve">Holding Reporting </t>
  </si>
  <si>
    <t xml:space="preserve">Percent of Farm Holdings </t>
  </si>
  <si>
    <t>Percent of Cultivated Area</t>
  </si>
  <si>
    <t xml:space="preserve">Number of Cattle </t>
  </si>
  <si>
    <t>No. of Cattle per Holding</t>
  </si>
  <si>
    <t>Holding Reporting</t>
  </si>
  <si>
    <t>Number of Goat</t>
  </si>
  <si>
    <t>Percent of  All Holdings</t>
  </si>
  <si>
    <t xml:space="preserve">Number </t>
  </si>
  <si>
    <t>Number of Ducks</t>
  </si>
  <si>
    <t xml:space="preserve"> </t>
  </si>
  <si>
    <t xml:space="preserve">   </t>
  </si>
  <si>
    <t>Non-farm Holdings</t>
  </si>
  <si>
    <t>(a) Cattle</t>
  </si>
  <si>
    <t>No. of  Goat per Holding</t>
  </si>
  <si>
    <t>No. of Fowls per Holding</t>
  </si>
  <si>
    <t>No. of  Ducks per Holding</t>
  </si>
  <si>
    <t>No. of Ducks per Holding</t>
  </si>
  <si>
    <t>No.  of Goat per Holding</t>
  </si>
  <si>
    <t xml:space="preserve">Net Irrigated Area </t>
  </si>
  <si>
    <r>
      <t>Non-farm Hold</t>
    </r>
    <r>
      <rPr>
        <sz val="8"/>
        <rFont val="Arial Narrow"/>
        <family val="2"/>
      </rPr>
      <t>ings</t>
    </r>
  </si>
  <si>
    <t>2. Tenureship</t>
  </si>
  <si>
    <t>11. Livestock and Poultry</t>
  </si>
  <si>
    <t>All Holding</t>
  </si>
  <si>
    <t>Non-Farm Holding</t>
  </si>
  <si>
    <t>Nonfarm Holding</t>
  </si>
  <si>
    <t>*Total</t>
  </si>
  <si>
    <t>Upazila : 10 Chatkhil</t>
  </si>
  <si>
    <t xml:space="preserve">Upazila: 36- Hatiya </t>
  </si>
  <si>
    <t>Upazila: 80 - Senbagh</t>
  </si>
  <si>
    <t xml:space="preserve"> Upazila: 87- Noakhali Sadar</t>
  </si>
  <si>
    <t>**Upazila was created after the census 1996</t>
  </si>
  <si>
    <t xml:space="preserve"> Upazila: 47- Kabirhat**</t>
  </si>
  <si>
    <t>* Note : Proportion of Small, Medium and Large holdings are based on total farm holdings.</t>
  </si>
  <si>
    <t>Zila :75- Noakhali</t>
  </si>
  <si>
    <t>Upazila: 21 - Companiganj</t>
  </si>
  <si>
    <t xml:space="preserve">4.1 : COMPARISON OF 2008 WITH 1996 AGRICULTURE CENSUS  </t>
  </si>
  <si>
    <t xml:space="preserve">4.2 : COMPARISON OF 2008 WITH 1996 AGRICULTURE CENSUS  </t>
  </si>
  <si>
    <t xml:space="preserve">4.3 : COMPARISON OF 2008 WITH 1996 AGRICULTURE CENSUS  </t>
  </si>
  <si>
    <t xml:space="preserve">4.4 : COMPARISON OF 2008 WITH 1996 AGRICULTURE CENSUS  </t>
  </si>
  <si>
    <t xml:space="preserve">4.5 : COMPARISON OF 2008 WITH 1996 AGRICULTURE CENSUS  </t>
  </si>
  <si>
    <t xml:space="preserve">4.6 : COMPARISON OF 2008 WITH 1996 AGRICULTURE CENSUS  </t>
  </si>
  <si>
    <t xml:space="preserve">4.7 : COMPARISON OF 2008 WITH 1996 AGRICULTURE CENSUS  </t>
  </si>
  <si>
    <t xml:space="preserve">4.8 : COMPARISON OF 2008 WITH 1996 AGRICULTURE CENSUS  </t>
  </si>
  <si>
    <t xml:space="preserve">4.9 : COMPARISON OF 2008 WITH 1996 AGRICULTURE CENSUS  </t>
  </si>
  <si>
    <t xml:space="preserve">4.10 : COMPARISON OF 2008 WITH 1996 AGRICULTURE CENSUS  </t>
  </si>
  <si>
    <t xml:space="preserve">5. Operated Area </t>
  </si>
  <si>
    <t xml:space="preserve">6. Homestead Area </t>
  </si>
  <si>
    <t xml:space="preserve">7. Net Cultivated Area </t>
  </si>
  <si>
    <t>(b) Goat</t>
  </si>
  <si>
    <t xml:space="preserve">(c) Fowls </t>
  </si>
  <si>
    <t>(d) Ducks</t>
  </si>
  <si>
    <t>9. Intensity of Cropping(%)</t>
  </si>
  <si>
    <t xml:space="preserve"> Upazila: 07 - Begumganj</t>
  </si>
  <si>
    <t xml:space="preserve">            Upazila: 83- Sonaimuri **</t>
  </si>
  <si>
    <t>Zila :75- Noakhali(Rural)</t>
  </si>
  <si>
    <r>
      <t xml:space="preserve">       </t>
    </r>
    <r>
      <rPr>
        <b/>
        <sz val="9"/>
        <rFont val="Arial Narrow"/>
        <family val="2"/>
      </rPr>
      <t xml:space="preserve">    Upazila: 85- Subarnachar**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</si>
</sst>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[$-409]dddd\,\ mmmm\ dd\,\ yyyy"/>
    <numFmt numFmtId="169" formatCode="[$-409]h:mm:ss\ AM/PM"/>
    <numFmt numFmtId="170" formatCode="00000"/>
    <numFmt numFmtId="171" formatCode="0.0"/>
    <numFmt numFmtId="172" formatCode="0.0000000"/>
  </numFmts>
  <fonts count="35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8"/>
      <name val="Arial Narrow"/>
      <family val="2"/>
    </font>
    <font>
      <b/>
      <sz val="8"/>
      <name val="Arial Narrow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9"/>
      <name val="Arial Narrow"/>
      <family val="2"/>
    </font>
    <font>
      <b/>
      <sz val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12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right" vertical="top" wrapText="1"/>
    </xf>
    <xf numFmtId="2" fontId="7" fillId="0" borderId="12" xfId="0" applyNumberFormat="1" applyFont="1" applyFill="1" applyBorder="1" applyAlignment="1">
      <alignment horizontal="right" vertical="top" wrapText="1"/>
    </xf>
    <xf numFmtId="1" fontId="7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7" fillId="0" borderId="11" xfId="0" applyNumberFormat="1" applyFont="1" applyFill="1" applyBorder="1" applyAlignment="1">
      <alignment horizontal="right" vertical="top" wrapText="1"/>
    </xf>
    <xf numFmtId="2" fontId="6" fillId="0" borderId="11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 horizontal="right" vertical="top" wrapText="1"/>
    </xf>
    <xf numFmtId="0" fontId="6" fillId="20" borderId="11" xfId="0" applyFont="1" applyFill="1" applyBorder="1" applyAlignment="1">
      <alignment horizontal="right" vertical="top" wrapText="1"/>
    </xf>
    <xf numFmtId="0" fontId="6" fillId="20" borderId="0" xfId="0" applyFont="1" applyFill="1" applyBorder="1" applyAlignment="1">
      <alignment horizontal="right" vertical="top" wrapText="1"/>
    </xf>
    <xf numFmtId="0" fontId="6" fillId="20" borderId="0" xfId="0" applyFont="1" applyFill="1" applyBorder="1" applyAlignment="1">
      <alignment/>
    </xf>
    <xf numFmtId="0" fontId="6" fillId="20" borderId="0" xfId="0" applyFont="1" applyFill="1" applyAlignment="1">
      <alignment/>
    </xf>
    <xf numFmtId="0" fontId="6" fillId="0" borderId="11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7" fillId="20" borderId="11" xfId="0" applyFont="1" applyFill="1" applyBorder="1" applyAlignment="1">
      <alignment horizontal="right" vertical="top" wrapText="1"/>
    </xf>
    <xf numFmtId="0" fontId="7" fillId="20" borderId="0" xfId="0" applyFont="1" applyFill="1" applyBorder="1" applyAlignment="1">
      <alignment horizontal="right" vertical="top" wrapText="1"/>
    </xf>
    <xf numFmtId="171" fontId="7" fillId="0" borderId="0" xfId="0" applyNumberFormat="1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center"/>
    </xf>
    <xf numFmtId="171" fontId="6" fillId="20" borderId="0" xfId="0" applyNumberFormat="1" applyFont="1" applyFill="1" applyAlignment="1">
      <alignment/>
    </xf>
    <xf numFmtId="0" fontId="3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 indent="2"/>
    </xf>
    <xf numFmtId="0" fontId="3" fillId="0" borderId="13" xfId="0" applyFont="1" applyFill="1" applyBorder="1" applyAlignment="1">
      <alignment/>
    </xf>
    <xf numFmtId="2" fontId="7" fillId="0" borderId="14" xfId="0" applyNumberFormat="1" applyFont="1" applyFill="1" applyBorder="1" applyAlignment="1">
      <alignment horizontal="right" vertical="top" wrapText="1"/>
    </xf>
    <xf numFmtId="2" fontId="7" fillId="0" borderId="13" xfId="0" applyNumberFormat="1" applyFont="1" applyFill="1" applyBorder="1" applyAlignment="1">
      <alignment horizontal="right" vertical="top" wrapText="1"/>
    </xf>
    <xf numFmtId="2" fontId="7" fillId="0" borderId="15" xfId="0" applyNumberFormat="1" applyFont="1" applyFill="1" applyBorder="1" applyAlignment="1">
      <alignment horizontal="right" vertical="top" wrapText="1"/>
    </xf>
    <xf numFmtId="0" fontId="7" fillId="0" borderId="16" xfId="0" applyFont="1" applyFill="1" applyBorder="1" applyAlignment="1">
      <alignment horizontal="left" indent="1"/>
    </xf>
    <xf numFmtId="0" fontId="7" fillId="0" borderId="17" xfId="0" applyFont="1" applyFill="1" applyBorder="1" applyAlignment="1">
      <alignment horizontal="left" indent="1"/>
    </xf>
    <xf numFmtId="0" fontId="7" fillId="0" borderId="16" xfId="0" applyFont="1" applyFill="1" applyBorder="1" applyAlignment="1">
      <alignment horizontal="left"/>
    </xf>
    <xf numFmtId="0" fontId="6" fillId="0" borderId="18" xfId="0" applyFont="1" applyFill="1" applyBorder="1" applyAlignment="1">
      <alignment/>
    </xf>
    <xf numFmtId="0" fontId="7" fillId="0" borderId="11" xfId="0" applyFont="1" applyFill="1" applyBorder="1" applyAlignment="1">
      <alignment horizontal="left" indent="1"/>
    </xf>
    <xf numFmtId="0" fontId="7" fillId="0" borderId="14" xfId="0" applyFont="1" applyFill="1" applyBorder="1" applyAlignment="1">
      <alignment horizontal="left" indent="1"/>
    </xf>
    <xf numFmtId="0" fontId="7" fillId="0" borderId="11" xfId="0" applyFont="1" applyFill="1" applyBorder="1" applyAlignment="1">
      <alignment horizontal="right" vertical="top" shrinkToFit="1"/>
    </xf>
    <xf numFmtId="0" fontId="7" fillId="0" borderId="0" xfId="0" applyFont="1" applyFill="1" applyBorder="1" applyAlignment="1">
      <alignment horizontal="right" vertical="top" shrinkToFit="1"/>
    </xf>
    <xf numFmtId="0" fontId="6" fillId="0" borderId="11" xfId="0" applyFont="1" applyFill="1" applyBorder="1" applyAlignment="1">
      <alignment shrinkToFit="1"/>
    </xf>
    <xf numFmtId="0" fontId="6" fillId="0" borderId="0" xfId="0" applyFont="1" applyFill="1" applyBorder="1" applyAlignment="1">
      <alignment shrinkToFit="1"/>
    </xf>
    <xf numFmtId="0" fontId="6" fillId="0" borderId="12" xfId="0" applyFont="1" applyFill="1" applyBorder="1" applyAlignment="1">
      <alignment shrinkToFit="1"/>
    </xf>
    <xf numFmtId="2" fontId="7" fillId="0" borderId="0" xfId="0" applyNumberFormat="1" applyFont="1" applyFill="1" applyBorder="1" applyAlignment="1">
      <alignment horizontal="right" vertical="top" shrinkToFit="1"/>
    </xf>
    <xf numFmtId="2" fontId="7" fillId="0" borderId="11" xfId="0" applyNumberFormat="1" applyFont="1" applyFill="1" applyBorder="1" applyAlignment="1">
      <alignment horizontal="right" vertical="top" shrinkToFit="1"/>
    </xf>
    <xf numFmtId="2" fontId="7" fillId="0" borderId="12" xfId="0" applyNumberFormat="1" applyFont="1" applyFill="1" applyBorder="1" applyAlignment="1">
      <alignment horizontal="right" vertical="top" shrinkToFit="1"/>
    </xf>
    <xf numFmtId="2" fontId="7" fillId="0" borderId="14" xfId="0" applyNumberFormat="1" applyFont="1" applyFill="1" applyBorder="1" applyAlignment="1">
      <alignment horizontal="right" vertical="top" shrinkToFit="1"/>
    </xf>
    <xf numFmtId="2" fontId="7" fillId="0" borderId="13" xfId="0" applyNumberFormat="1" applyFont="1" applyFill="1" applyBorder="1" applyAlignment="1">
      <alignment horizontal="right" vertical="top" shrinkToFit="1"/>
    </xf>
    <xf numFmtId="2" fontId="7" fillId="0" borderId="15" xfId="0" applyNumberFormat="1" applyFont="1" applyFill="1" applyBorder="1" applyAlignment="1">
      <alignment horizontal="right" vertical="top" shrinkToFit="1"/>
    </xf>
    <xf numFmtId="2" fontId="1" fillId="0" borderId="0" xfId="0" applyNumberFormat="1" applyFont="1" applyFill="1" applyAlignment="1">
      <alignment/>
    </xf>
    <xf numFmtId="0" fontId="6" fillId="0" borderId="0" xfId="0" applyFont="1" applyFill="1" applyAlignment="1">
      <alignment shrinkToFit="1"/>
    </xf>
    <xf numFmtId="0" fontId="7" fillId="0" borderId="12" xfId="0" applyFont="1" applyFill="1" applyBorder="1" applyAlignment="1">
      <alignment horizontal="right" vertical="top" shrinkToFit="1"/>
    </xf>
    <xf numFmtId="0" fontId="6" fillId="0" borderId="18" xfId="0" applyFont="1" applyFill="1" applyBorder="1" applyAlignment="1">
      <alignment shrinkToFit="1"/>
    </xf>
    <xf numFmtId="1" fontId="7" fillId="0" borderId="0" xfId="0" applyNumberFormat="1" applyFont="1" applyFill="1" applyBorder="1" applyAlignment="1">
      <alignment horizontal="right" vertical="top" shrinkToFit="1"/>
    </xf>
    <xf numFmtId="2" fontId="6" fillId="0" borderId="0" xfId="0" applyNumberFormat="1" applyFont="1" applyFill="1" applyBorder="1" applyAlignment="1">
      <alignment shrinkToFit="1"/>
    </xf>
    <xf numFmtId="0" fontId="10" fillId="0" borderId="0" xfId="0" applyFont="1" applyFill="1" applyBorder="1" applyAlignment="1">
      <alignment horizontal="center" vertical="top" shrinkToFit="1"/>
    </xf>
    <xf numFmtId="0" fontId="6" fillId="20" borderId="0" xfId="0" applyFont="1" applyFill="1" applyBorder="1" applyAlignment="1">
      <alignment horizontal="right" vertical="top" shrinkToFit="1"/>
    </xf>
    <xf numFmtId="0" fontId="6" fillId="20" borderId="0" xfId="0" applyFont="1" applyFill="1" applyAlignment="1">
      <alignment shrinkToFit="1"/>
    </xf>
    <xf numFmtId="0" fontId="6" fillId="0" borderId="0" xfId="0" applyFont="1" applyFill="1" applyBorder="1" applyAlignment="1">
      <alignment horizontal="right" vertical="top" shrinkToFit="1"/>
    </xf>
    <xf numFmtId="0" fontId="7" fillId="20" borderId="0" xfId="0" applyFont="1" applyFill="1" applyBorder="1" applyAlignment="1">
      <alignment horizontal="right" vertical="top" shrinkToFit="1"/>
    </xf>
    <xf numFmtId="171" fontId="7" fillId="0" borderId="0" xfId="0" applyNumberFormat="1" applyFont="1" applyFill="1" applyBorder="1" applyAlignment="1">
      <alignment horizontal="right" vertical="top" shrinkToFit="1"/>
    </xf>
    <xf numFmtId="171" fontId="7" fillId="0" borderId="13" xfId="0" applyNumberFormat="1" applyFont="1" applyFill="1" applyBorder="1" applyAlignment="1">
      <alignment horizontal="right" vertical="top" shrinkToFit="1"/>
    </xf>
    <xf numFmtId="171" fontId="7" fillId="0" borderId="15" xfId="0" applyNumberFormat="1" applyFont="1" applyFill="1" applyBorder="1" applyAlignment="1">
      <alignment horizontal="right" vertical="top" shrinkToFit="1"/>
    </xf>
    <xf numFmtId="2" fontId="6" fillId="0" borderId="11" xfId="0" applyNumberFormat="1" applyFont="1" applyFill="1" applyBorder="1" applyAlignment="1">
      <alignment shrinkToFit="1"/>
    </xf>
    <xf numFmtId="0" fontId="10" fillId="0" borderId="11" xfId="0" applyFont="1" applyFill="1" applyBorder="1" applyAlignment="1">
      <alignment horizontal="center" vertical="top" shrinkToFit="1"/>
    </xf>
    <xf numFmtId="1" fontId="7" fillId="0" borderId="11" xfId="0" applyNumberFormat="1" applyFont="1" applyFill="1" applyBorder="1" applyAlignment="1">
      <alignment horizontal="right" vertical="top" shrinkToFit="1"/>
    </xf>
    <xf numFmtId="0" fontId="6" fillId="20" borderId="11" xfId="0" applyFont="1" applyFill="1" applyBorder="1" applyAlignment="1">
      <alignment horizontal="right" vertical="top" shrinkToFit="1"/>
    </xf>
    <xf numFmtId="0" fontId="6" fillId="0" borderId="11" xfId="0" applyFont="1" applyFill="1" applyBorder="1" applyAlignment="1">
      <alignment horizontal="right" vertical="top" shrinkToFit="1"/>
    </xf>
    <xf numFmtId="0" fontId="7" fillId="20" borderId="11" xfId="0" applyFont="1" applyFill="1" applyBorder="1" applyAlignment="1">
      <alignment horizontal="right" vertical="top" shrinkToFit="1"/>
    </xf>
    <xf numFmtId="0" fontId="6" fillId="0" borderId="19" xfId="0" applyFont="1" applyFill="1" applyBorder="1" applyAlignment="1">
      <alignment shrinkToFit="1"/>
    </xf>
    <xf numFmtId="171" fontId="7" fillId="0" borderId="14" xfId="0" applyNumberFormat="1" applyFont="1" applyFill="1" applyBorder="1" applyAlignment="1">
      <alignment horizontal="right" vertical="top" shrinkToFit="1"/>
    </xf>
    <xf numFmtId="0" fontId="6" fillId="20" borderId="11" xfId="0" applyFont="1" applyFill="1" applyBorder="1" applyAlignment="1">
      <alignment shrinkToFit="1"/>
    </xf>
    <xf numFmtId="0" fontId="6" fillId="0" borderId="19" xfId="0" applyFont="1" applyFill="1" applyBorder="1" applyAlignment="1">
      <alignment/>
    </xf>
    <xf numFmtId="0" fontId="6" fillId="20" borderId="11" xfId="0" applyFont="1" applyFill="1" applyBorder="1" applyAlignment="1">
      <alignment/>
    </xf>
    <xf numFmtId="171" fontId="6" fillId="20" borderId="11" xfId="0" applyNumberFormat="1" applyFont="1" applyFill="1" applyBorder="1" applyAlignment="1">
      <alignment/>
    </xf>
    <xf numFmtId="2" fontId="28" fillId="0" borderId="0" xfId="0" applyNumberFormat="1" applyFont="1" applyFill="1" applyAlignment="1">
      <alignment shrinkToFit="1"/>
    </xf>
    <xf numFmtId="2" fontId="28" fillId="0" borderId="12" xfId="0" applyNumberFormat="1" applyFont="1" applyFill="1" applyBorder="1" applyAlignment="1">
      <alignment shrinkToFit="1"/>
    </xf>
    <xf numFmtId="2" fontId="6" fillId="0" borderId="0" xfId="0" applyNumberFormat="1" applyFont="1" applyFill="1" applyAlignment="1">
      <alignment shrinkToFit="1"/>
    </xf>
    <xf numFmtId="2" fontId="6" fillId="0" borderId="12" xfId="0" applyNumberFormat="1" applyFont="1" applyFill="1" applyBorder="1" applyAlignment="1">
      <alignment shrinkToFit="1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7" fillId="0" borderId="19" xfId="0" applyFont="1" applyFill="1" applyBorder="1" applyAlignment="1">
      <alignment horizontal="right" vertical="top" shrinkToFit="1"/>
    </xf>
    <xf numFmtId="0" fontId="7" fillId="0" borderId="16" xfId="0" applyFont="1" applyFill="1" applyBorder="1" applyAlignment="1">
      <alignment horizontal="left" shrinkToFit="1"/>
    </xf>
    <xf numFmtId="0" fontId="10" fillId="0" borderId="16" xfId="0" applyFont="1" applyFill="1" applyBorder="1" applyAlignment="1">
      <alignment horizontal="left" shrinkToFit="1"/>
    </xf>
    <xf numFmtId="0" fontId="6" fillId="0" borderId="16" xfId="0" applyFont="1" applyFill="1" applyBorder="1" applyAlignment="1">
      <alignment shrinkToFit="1"/>
    </xf>
    <xf numFmtId="0" fontId="10" fillId="0" borderId="16" xfId="0" applyFont="1" applyFill="1" applyBorder="1" applyAlignment="1">
      <alignment horizontal="justify" shrinkToFit="1"/>
    </xf>
    <xf numFmtId="0" fontId="7" fillId="0" borderId="16" xfId="0" applyFont="1" applyFill="1" applyBorder="1" applyAlignment="1">
      <alignment horizontal="justify" shrinkToFit="1"/>
    </xf>
    <xf numFmtId="0" fontId="7" fillId="0" borderId="17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Alignment="1">
      <alignment shrinkToFit="1"/>
    </xf>
    <xf numFmtId="171" fontId="6" fillId="0" borderId="0" xfId="0" applyNumberFormat="1" applyFont="1" applyFill="1" applyBorder="1" applyAlignment="1">
      <alignment shrinkToFit="1"/>
    </xf>
    <xf numFmtId="171" fontId="30" fillId="0" borderId="0" xfId="0" applyNumberFormat="1" applyFont="1" applyFill="1" applyAlignment="1">
      <alignment/>
    </xf>
    <xf numFmtId="0" fontId="29" fillId="0" borderId="16" xfId="0" applyFont="1" applyFill="1" applyBorder="1" applyAlignment="1">
      <alignment shrinkToFit="1"/>
    </xf>
    <xf numFmtId="2" fontId="2" fillId="0" borderId="0" xfId="0" applyNumberFormat="1" applyFont="1" applyFill="1" applyAlignment="1">
      <alignment/>
    </xf>
    <xf numFmtId="0" fontId="10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/>
    </xf>
    <xf numFmtId="0" fontId="10" fillId="0" borderId="16" xfId="0" applyFont="1" applyFill="1" applyBorder="1" applyAlignment="1">
      <alignment horizontal="justify"/>
    </xf>
    <xf numFmtId="0" fontId="7" fillId="0" borderId="16" xfId="0" applyFont="1" applyFill="1" applyBorder="1" applyAlignment="1">
      <alignment horizontal="justify"/>
    </xf>
    <xf numFmtId="0" fontId="29" fillId="0" borderId="16" xfId="0" applyFont="1" applyFill="1" applyBorder="1" applyAlignment="1">
      <alignment/>
    </xf>
    <xf numFmtId="0" fontId="29" fillId="0" borderId="13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20" xfId="0" applyFont="1" applyFill="1" applyBorder="1" applyAlignment="1">
      <alignment horizontal="left"/>
    </xf>
    <xf numFmtId="2" fontId="10" fillId="0" borderId="11" xfId="0" applyNumberFormat="1" applyFont="1" applyFill="1" applyBorder="1" applyAlignment="1">
      <alignment horizontal="right" vertical="top" wrapText="1"/>
    </xf>
    <xf numFmtId="2" fontId="10" fillId="0" borderId="0" xfId="0" applyNumberFormat="1" applyFont="1" applyFill="1" applyBorder="1" applyAlignment="1">
      <alignment horizontal="right" vertical="top" wrapText="1"/>
    </xf>
    <xf numFmtId="2" fontId="29" fillId="0" borderId="0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indent="1"/>
    </xf>
    <xf numFmtId="0" fontId="30" fillId="0" borderId="0" xfId="0" applyFont="1" applyFill="1" applyAlignment="1">
      <alignment shrinkToFit="1"/>
    </xf>
    <xf numFmtId="2" fontId="30" fillId="0" borderId="0" xfId="0" applyNumberFormat="1" applyFont="1" applyFill="1" applyAlignment="1">
      <alignment shrinkToFit="1"/>
    </xf>
    <xf numFmtId="2" fontId="2" fillId="0" borderId="0" xfId="0" applyNumberFormat="1" applyFont="1" applyFill="1" applyAlignment="1">
      <alignment shrinkToFit="1"/>
    </xf>
    <xf numFmtId="0" fontId="10" fillId="0" borderId="20" xfId="0" applyFont="1" applyFill="1" applyBorder="1" applyAlignment="1">
      <alignment horizontal="left" shrinkToFit="1"/>
    </xf>
    <xf numFmtId="0" fontId="7" fillId="0" borderId="0" xfId="0" applyFont="1" applyFill="1" applyBorder="1" applyAlignment="1">
      <alignment horizontal="left" indent="1"/>
    </xf>
    <xf numFmtId="2" fontId="30" fillId="0" borderId="0" xfId="0" applyNumberFormat="1" applyFont="1" applyFill="1" applyAlignment="1">
      <alignment/>
    </xf>
    <xf numFmtId="0" fontId="10" fillId="0" borderId="20" xfId="0" applyFont="1" applyFill="1" applyBorder="1" applyAlignment="1">
      <alignment horizontal="justify"/>
    </xf>
    <xf numFmtId="0" fontId="30" fillId="0" borderId="0" xfId="0" applyFont="1" applyFill="1" applyBorder="1" applyAlignment="1">
      <alignment/>
    </xf>
    <xf numFmtId="0" fontId="10" fillId="0" borderId="11" xfId="0" applyFont="1" applyFill="1" applyBorder="1" applyAlignment="1">
      <alignment horizontal="justify"/>
    </xf>
    <xf numFmtId="0" fontId="7" fillId="0" borderId="11" xfId="0" applyFont="1" applyFill="1" applyBorder="1" applyAlignment="1">
      <alignment horizontal="justify"/>
    </xf>
    <xf numFmtId="0" fontId="29" fillId="0" borderId="11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" fontId="7" fillId="0" borderId="12" xfId="0" applyNumberFormat="1" applyFont="1" applyFill="1" applyBorder="1" applyAlignment="1">
      <alignment horizontal="right" vertical="top" wrapText="1"/>
    </xf>
    <xf numFmtId="1" fontId="6" fillId="2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30" fillId="0" borderId="0" xfId="0" applyNumberFormat="1" applyFont="1" applyFill="1" applyAlignment="1">
      <alignment/>
    </xf>
    <xf numFmtId="1" fontId="6" fillId="0" borderId="12" xfId="0" applyNumberFormat="1" applyFont="1" applyFill="1" applyBorder="1" applyAlignment="1">
      <alignment/>
    </xf>
    <xf numFmtId="1" fontId="6" fillId="20" borderId="11" xfId="0" applyNumberFormat="1" applyFont="1" applyFill="1" applyBorder="1" applyAlignment="1">
      <alignment shrinkToFit="1"/>
    </xf>
    <xf numFmtId="1" fontId="6" fillId="20" borderId="0" xfId="0" applyNumberFormat="1" applyFont="1" applyFill="1" applyAlignment="1">
      <alignment shrinkToFit="1"/>
    </xf>
    <xf numFmtId="1" fontId="6" fillId="0" borderId="0" xfId="0" applyNumberFormat="1" applyFont="1" applyFill="1" applyAlignment="1">
      <alignment shrinkToFit="1"/>
    </xf>
    <xf numFmtId="1" fontId="6" fillId="0" borderId="12" xfId="0" applyNumberFormat="1" applyFont="1" applyFill="1" applyBorder="1" applyAlignment="1">
      <alignment shrinkToFit="1"/>
    </xf>
    <xf numFmtId="1" fontId="6" fillId="20" borderId="11" xfId="0" applyNumberFormat="1" applyFont="1" applyFill="1" applyBorder="1" applyAlignment="1">
      <alignment/>
    </xf>
    <xf numFmtId="1" fontId="6" fillId="2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 horizontal="left"/>
    </xf>
    <xf numFmtId="0" fontId="33" fillId="0" borderId="0" xfId="0" applyFont="1" applyFill="1" applyAlignment="1">
      <alignment/>
    </xf>
    <xf numFmtId="0" fontId="33" fillId="0" borderId="13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29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7"/>
  <sheetViews>
    <sheetView zoomScaleSheetLayoutView="100" zoomScalePageLayoutView="0" workbookViewId="0" topLeftCell="A1">
      <selection activeCell="B4" sqref="B4:G4"/>
    </sheetView>
  </sheetViews>
  <sheetFormatPr defaultColWidth="9.140625" defaultRowHeight="15" customHeight="1"/>
  <cols>
    <col min="1" max="1" width="20.421875" style="123" customWidth="1"/>
    <col min="2" max="2" width="6.140625" style="123" customWidth="1"/>
    <col min="3" max="3" width="7.140625" style="123" customWidth="1"/>
    <col min="4" max="4" width="6.28125" style="123" customWidth="1"/>
    <col min="5" max="5" width="6.140625" style="123" customWidth="1"/>
    <col min="6" max="6" width="5.57421875" style="123" customWidth="1"/>
    <col min="7" max="7" width="5.00390625" style="123" customWidth="1"/>
    <col min="8" max="8" width="6.140625" style="114" customWidth="1"/>
    <col min="9" max="9" width="7.00390625" style="114" customWidth="1"/>
    <col min="10" max="10" width="5.7109375" style="114" customWidth="1"/>
    <col min="11" max="11" width="5.8515625" style="114" customWidth="1"/>
    <col min="12" max="12" width="5.7109375" style="114" customWidth="1"/>
    <col min="13" max="13" width="4.7109375" style="114" customWidth="1"/>
    <col min="14" max="14" width="9.140625" style="114" hidden="1" customWidth="1"/>
    <col min="15" max="16384" width="9.140625" style="114" customWidth="1"/>
  </cols>
  <sheetData>
    <row r="1" spans="1:13" s="113" customFormat="1" ht="15" customHeight="1">
      <c r="A1" s="153" t="s">
        <v>57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s="113" customFormat="1" ht="15" customHeight="1">
      <c r="A2" s="4"/>
      <c r="B2" s="5"/>
      <c r="C2" s="5"/>
      <c r="D2" s="5"/>
      <c r="E2" s="5"/>
      <c r="F2" s="5"/>
      <c r="G2" s="5"/>
      <c r="H2" s="5"/>
      <c r="I2" s="5"/>
      <c r="J2" s="5"/>
      <c r="L2" s="5"/>
      <c r="M2" s="5"/>
    </row>
    <row r="3" spans="1:13" s="113" customFormat="1" ht="15" customHeight="1">
      <c r="A3" s="6" t="s">
        <v>76</v>
      </c>
      <c r="B3" s="7"/>
      <c r="C3" s="5"/>
      <c r="D3" s="5"/>
      <c r="E3" s="5"/>
      <c r="F3" s="5"/>
      <c r="G3" s="7"/>
      <c r="H3" s="5"/>
      <c r="J3" s="5" t="s">
        <v>31</v>
      </c>
      <c r="K3" s="5" t="s">
        <v>31</v>
      </c>
      <c r="L3" s="5" t="s">
        <v>0</v>
      </c>
      <c r="M3" s="5"/>
    </row>
    <row r="4" spans="1:25" ht="17.25" customHeight="1">
      <c r="A4" s="154" t="s">
        <v>1</v>
      </c>
      <c r="B4" s="155">
        <v>1996</v>
      </c>
      <c r="C4" s="156"/>
      <c r="D4" s="156"/>
      <c r="E4" s="156"/>
      <c r="F4" s="156"/>
      <c r="G4" s="157"/>
      <c r="H4" s="158">
        <v>2008</v>
      </c>
      <c r="I4" s="158"/>
      <c r="J4" s="158"/>
      <c r="K4" s="158"/>
      <c r="L4" s="158"/>
      <c r="M4" s="15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7.25" customHeight="1">
      <c r="A5" s="154"/>
      <c r="B5" s="159" t="s">
        <v>2</v>
      </c>
      <c r="C5" s="159" t="s">
        <v>45</v>
      </c>
      <c r="D5" s="160" t="s">
        <v>3</v>
      </c>
      <c r="E5" s="160"/>
      <c r="F5" s="160"/>
      <c r="G5" s="160"/>
      <c r="H5" s="159" t="s">
        <v>2</v>
      </c>
      <c r="I5" s="159" t="s">
        <v>45</v>
      </c>
      <c r="J5" s="160" t="s">
        <v>3</v>
      </c>
      <c r="K5" s="160"/>
      <c r="L5" s="160"/>
      <c r="M5" s="160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7.25" customHeight="1">
      <c r="A6" s="154"/>
      <c r="B6" s="159"/>
      <c r="C6" s="159"/>
      <c r="D6" s="10" t="s">
        <v>47</v>
      </c>
      <c r="E6" s="8" t="s">
        <v>4</v>
      </c>
      <c r="F6" s="9" t="s">
        <v>5</v>
      </c>
      <c r="G6" s="8" t="s">
        <v>6</v>
      </c>
      <c r="H6" s="159"/>
      <c r="I6" s="159"/>
      <c r="J6" s="8" t="s">
        <v>47</v>
      </c>
      <c r="K6" s="8" t="s">
        <v>4</v>
      </c>
      <c r="L6" s="8" t="s">
        <v>5</v>
      </c>
      <c r="M6" s="8" t="s">
        <v>6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4.25" customHeight="1">
      <c r="A7" s="115" t="s">
        <v>7</v>
      </c>
      <c r="B7" s="11">
        <v>364108</v>
      </c>
      <c r="C7" s="12">
        <v>91991</v>
      </c>
      <c r="D7" s="12">
        <v>272117</v>
      </c>
      <c r="E7" s="12">
        <v>233856</v>
      </c>
      <c r="F7" s="12">
        <v>31750</v>
      </c>
      <c r="G7" s="13">
        <v>6511</v>
      </c>
      <c r="H7" s="53">
        <v>529925</v>
      </c>
      <c r="I7" s="62">
        <f>H7-J7</f>
        <v>177366</v>
      </c>
      <c r="J7" s="62">
        <v>352559</v>
      </c>
      <c r="K7" s="62">
        <v>311550</v>
      </c>
      <c r="L7" s="62">
        <v>36400</v>
      </c>
      <c r="M7" s="64">
        <v>4609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>
      <c r="A8" s="44" t="s">
        <v>8</v>
      </c>
      <c r="B8" s="22">
        <f>+B7/$B$7*100</f>
        <v>100</v>
      </c>
      <c r="C8" s="15">
        <f>+C7/$B$7*100</f>
        <v>25.264756610675953</v>
      </c>
      <c r="D8" s="15">
        <f>+D7/$B$7*100</f>
        <v>74.73524338932404</v>
      </c>
      <c r="E8" s="15">
        <f>E7/D7*100</f>
        <v>85.93950396336871</v>
      </c>
      <c r="F8" s="15">
        <f>F7/D7*100</f>
        <v>11.66777525843663</v>
      </c>
      <c r="G8" s="15">
        <f>G7/D7*100</f>
        <v>2.3927207781946738</v>
      </c>
      <c r="H8" s="56">
        <f>+H7/H7*100</f>
        <v>100</v>
      </c>
      <c r="I8" s="55">
        <f>+I7/H7*100</f>
        <v>33.47001934235977</v>
      </c>
      <c r="J8" s="55">
        <f>+J7/H7*100</f>
        <v>66.52998065764024</v>
      </c>
      <c r="K8" s="55">
        <f>+K7/J7*100</f>
        <v>88.36818801959389</v>
      </c>
      <c r="L8" s="55">
        <f>+L7/J7*100</f>
        <v>10.32451306022538</v>
      </c>
      <c r="M8" s="57">
        <f>+M7/J7*100</f>
        <v>1.3072989201807357</v>
      </c>
      <c r="N8" s="113"/>
      <c r="O8" s="121"/>
      <c r="P8" s="113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>
      <c r="A9" s="106" t="s">
        <v>42</v>
      </c>
      <c r="B9" s="19"/>
      <c r="C9" s="18"/>
      <c r="D9" s="18"/>
      <c r="E9" s="18"/>
      <c r="F9" s="18"/>
      <c r="G9" s="20"/>
      <c r="H9" s="52"/>
      <c r="I9" s="62"/>
      <c r="J9" s="62"/>
      <c r="K9" s="62"/>
      <c r="L9" s="62"/>
      <c r="M9" s="54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>
      <c r="A10" s="46" t="s">
        <v>9</v>
      </c>
      <c r="B10" s="11">
        <v>251732</v>
      </c>
      <c r="C10" s="12">
        <v>71113</v>
      </c>
      <c r="D10" s="12">
        <v>180619</v>
      </c>
      <c r="E10" s="12">
        <v>165369</v>
      </c>
      <c r="F10" s="12">
        <v>13484</v>
      </c>
      <c r="G10" s="13">
        <v>1766</v>
      </c>
      <c r="H10" s="52">
        <v>372988</v>
      </c>
      <c r="I10" s="62">
        <f>H10-J10</f>
        <v>153566</v>
      </c>
      <c r="J10" s="62">
        <v>219422</v>
      </c>
      <c r="K10" s="62">
        <v>205037</v>
      </c>
      <c r="L10" s="62">
        <v>12993</v>
      </c>
      <c r="M10" s="54">
        <v>1392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>
      <c r="A11" s="44" t="s">
        <v>8</v>
      </c>
      <c r="B11" s="11">
        <f>+B10/$B$10*100</f>
        <v>100</v>
      </c>
      <c r="C11" s="15">
        <f>+C10/$B$10*100</f>
        <v>28.249487550251857</v>
      </c>
      <c r="D11" s="15">
        <f>+D10/$B$10*100</f>
        <v>71.75051244974814</v>
      </c>
      <c r="E11" s="15">
        <f>E10/D10*100</f>
        <v>91.55681295987686</v>
      </c>
      <c r="F11" s="15">
        <f>F10/D10*100</f>
        <v>7.465438298296415</v>
      </c>
      <c r="G11" s="15">
        <f>G10/D10*100</f>
        <v>0.9777487418267181</v>
      </c>
      <c r="H11" s="77">
        <f>+H10/H10*100</f>
        <v>100</v>
      </c>
      <c r="I11" s="55">
        <f>+I10/H10*100</f>
        <v>41.17183394640042</v>
      </c>
      <c r="J11" s="55">
        <f>+J10/H10*100</f>
        <v>58.82816605359958</v>
      </c>
      <c r="K11" s="55">
        <f>+K10/J10*100</f>
        <v>93.44413960313915</v>
      </c>
      <c r="L11" s="55">
        <f>+L10/J10*100</f>
        <v>5.921466398082234</v>
      </c>
      <c r="M11" s="57">
        <f>+M10/J10*100</f>
        <v>0.6343939987786092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 customHeight="1">
      <c r="A12" s="44" t="s">
        <v>10</v>
      </c>
      <c r="B12" s="22">
        <f aca="true" t="shared" si="0" ref="B12:G12">+B10/B7*100</f>
        <v>69.13662979116086</v>
      </c>
      <c r="C12" s="15">
        <f t="shared" si="0"/>
        <v>77.3043015077562</v>
      </c>
      <c r="D12" s="15">
        <f t="shared" si="0"/>
        <v>66.37549289460048</v>
      </c>
      <c r="E12" s="15">
        <f t="shared" si="0"/>
        <v>70.71402914614121</v>
      </c>
      <c r="F12" s="15">
        <f t="shared" si="0"/>
        <v>42.46929133858268</v>
      </c>
      <c r="G12" s="16">
        <f t="shared" si="0"/>
        <v>27.123329749654427</v>
      </c>
      <c r="H12" s="56">
        <f>+H10/$H$7*100</f>
        <v>70.38505448884275</v>
      </c>
      <c r="I12" s="55">
        <f>+I10/$I$7*100</f>
        <v>86.58141921225038</v>
      </c>
      <c r="J12" s="55">
        <f>+J10/$J$7*100</f>
        <v>62.236958920350915</v>
      </c>
      <c r="K12" s="55">
        <f>+K10/$K$7*100</f>
        <v>65.81190820093083</v>
      </c>
      <c r="L12" s="55">
        <f>+L10/$L$7*100</f>
        <v>35.69505494505494</v>
      </c>
      <c r="M12" s="57">
        <f>+M10/$M$7*100</f>
        <v>30.20177912779345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 customHeight="1">
      <c r="A13" s="46"/>
      <c r="B13" s="23"/>
      <c r="C13" s="24"/>
      <c r="D13" s="24"/>
      <c r="E13" s="24"/>
      <c r="F13" s="24"/>
      <c r="G13" s="25"/>
      <c r="H13" s="52"/>
      <c r="I13" s="62"/>
      <c r="J13" s="62"/>
      <c r="K13" s="62"/>
      <c r="L13" s="62"/>
      <c r="M13" s="5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 customHeight="1">
      <c r="A14" s="46" t="s">
        <v>11</v>
      </c>
      <c r="B14" s="11">
        <v>82939</v>
      </c>
      <c r="C14" s="12">
        <v>877</v>
      </c>
      <c r="D14" s="12">
        <v>82062</v>
      </c>
      <c r="E14" s="12">
        <v>60321</v>
      </c>
      <c r="F14" s="12">
        <v>17152</v>
      </c>
      <c r="G14" s="13">
        <v>4589</v>
      </c>
      <c r="H14" s="52">
        <v>122599</v>
      </c>
      <c r="I14" s="62">
        <f>H14-J14</f>
        <v>2665</v>
      </c>
      <c r="J14" s="62">
        <v>119934</v>
      </c>
      <c r="K14" s="62">
        <v>94415</v>
      </c>
      <c r="L14" s="62">
        <v>22376</v>
      </c>
      <c r="M14" s="54">
        <v>3143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 customHeight="1">
      <c r="A15" s="44" t="s">
        <v>12</v>
      </c>
      <c r="B15" s="22">
        <v>100</v>
      </c>
      <c r="C15" s="12">
        <v>1.06</v>
      </c>
      <c r="D15" s="12">
        <v>98.94</v>
      </c>
      <c r="E15" s="15">
        <f>E14/D14*100</f>
        <v>73.50661694816115</v>
      </c>
      <c r="F15" s="15">
        <f>F14/D14*100</f>
        <v>20.90126977163608</v>
      </c>
      <c r="G15" s="15">
        <f>G14/D14*100</f>
        <v>5.592113280202773</v>
      </c>
      <c r="H15" s="56">
        <f>+H14/H14*100</f>
        <v>100</v>
      </c>
      <c r="I15" s="55">
        <f>+I14/H14*100</f>
        <v>2.173753456390346</v>
      </c>
      <c r="J15" s="55">
        <f>+J14/H14*100</f>
        <v>97.82624654360966</v>
      </c>
      <c r="K15" s="55">
        <f>+K14/J14*100</f>
        <v>78.72246402187871</v>
      </c>
      <c r="L15" s="55">
        <f>+L14/J14*100</f>
        <v>18.656927977054046</v>
      </c>
      <c r="M15" s="57">
        <f>+M14/J14*100</f>
        <v>2.6206080010672537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 customHeight="1">
      <c r="A16" s="44" t="s">
        <v>10</v>
      </c>
      <c r="B16" s="22">
        <f aca="true" t="shared" si="1" ref="B16:G16">+B14/B7*100</f>
        <v>22.77868105067727</v>
      </c>
      <c r="C16" s="15">
        <f t="shared" si="1"/>
        <v>0.9533541324694808</v>
      </c>
      <c r="D16" s="15">
        <f t="shared" si="1"/>
        <v>30.156881047490604</v>
      </c>
      <c r="E16" s="15">
        <f t="shared" si="1"/>
        <v>25.79407840722496</v>
      </c>
      <c r="F16" s="15">
        <f t="shared" si="1"/>
        <v>54.02204724409449</v>
      </c>
      <c r="G16" s="16">
        <f t="shared" si="1"/>
        <v>70.48072492704654</v>
      </c>
      <c r="H16" s="56">
        <f>+H14/$H$7*100</f>
        <v>23.135160635939048</v>
      </c>
      <c r="I16" s="55">
        <f>+I14/$I$7*100</f>
        <v>1.502542764678687</v>
      </c>
      <c r="J16" s="55">
        <f>+J14/$J$7*100</f>
        <v>34.01813597156788</v>
      </c>
      <c r="K16" s="55">
        <f>+K14/$K$7*100</f>
        <v>30.304926978013157</v>
      </c>
      <c r="L16" s="55">
        <f>+L14/$L$7*100</f>
        <v>61.472527472527474</v>
      </c>
      <c r="M16" s="57">
        <f>+M14/$M$7*100</f>
        <v>68.19266652202212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 customHeight="1">
      <c r="A17" s="46"/>
      <c r="B17" s="19"/>
      <c r="C17" s="24"/>
      <c r="D17" s="24"/>
      <c r="E17" s="24"/>
      <c r="F17" s="24"/>
      <c r="G17" s="25"/>
      <c r="H17" s="52"/>
      <c r="I17" s="62"/>
      <c r="J17" s="62"/>
      <c r="K17" s="62"/>
      <c r="L17" s="62"/>
      <c r="M17" s="5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 customHeight="1">
      <c r="A18" s="46" t="s">
        <v>13</v>
      </c>
      <c r="B18" s="11">
        <v>29437</v>
      </c>
      <c r="C18" s="12">
        <v>20001</v>
      </c>
      <c r="D18" s="12">
        <v>9436</v>
      </c>
      <c r="E18" s="12">
        <v>8166</v>
      </c>
      <c r="F18" s="12">
        <v>1114</v>
      </c>
      <c r="G18" s="13">
        <v>156</v>
      </c>
      <c r="H18" s="52">
        <v>34338</v>
      </c>
      <c r="I18" s="62">
        <f>H18-J18</f>
        <v>21135</v>
      </c>
      <c r="J18" s="62">
        <v>13203</v>
      </c>
      <c r="K18" s="62">
        <v>12098</v>
      </c>
      <c r="L18" s="62">
        <v>1031</v>
      </c>
      <c r="M18" s="54">
        <v>74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 customHeight="1">
      <c r="A19" s="44" t="s">
        <v>8</v>
      </c>
      <c r="B19" s="22">
        <f>+B18/$B$18*100</f>
        <v>100</v>
      </c>
      <c r="C19" s="15">
        <f>+C18/$B$18*100</f>
        <v>67.94510310153889</v>
      </c>
      <c r="D19" s="15">
        <f>+D18/$B$18*100</f>
        <v>32.054896898461124</v>
      </c>
      <c r="E19" s="15">
        <f>E18/D18*100</f>
        <v>86.54090716405256</v>
      </c>
      <c r="F19" s="15">
        <f>F18/D18*100</f>
        <v>11.805849936413734</v>
      </c>
      <c r="G19" s="15">
        <f>G18/D18*100</f>
        <v>1.6532428995337005</v>
      </c>
      <c r="H19" s="56">
        <f>+H18/H18*100</f>
        <v>100</v>
      </c>
      <c r="I19" s="55">
        <f>+I18/H18*100</f>
        <v>61.54988642320461</v>
      </c>
      <c r="J19" s="55">
        <f>+J18/H18*100</f>
        <v>38.45011357679539</v>
      </c>
      <c r="K19" s="55">
        <f>+K18/J18*100</f>
        <v>91.63068999469817</v>
      </c>
      <c r="L19" s="55">
        <f>+L18/J18*100</f>
        <v>7.808831326213738</v>
      </c>
      <c r="M19" s="57">
        <f>+M18/J18*100</f>
        <v>0.560478679088086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 customHeight="1">
      <c r="A20" s="44" t="s">
        <v>10</v>
      </c>
      <c r="B20" s="22">
        <f aca="true" t="shared" si="2" ref="B20:G20">+B18/B7*100</f>
        <v>8.084689158161865</v>
      </c>
      <c r="C20" s="15">
        <f t="shared" si="2"/>
        <v>21.742344359774325</v>
      </c>
      <c r="D20" s="15">
        <f t="shared" si="2"/>
        <v>3.4676260579089146</v>
      </c>
      <c r="E20" s="15">
        <f t="shared" si="2"/>
        <v>3.4918924466338255</v>
      </c>
      <c r="F20" s="15">
        <f t="shared" si="2"/>
        <v>3.5086614173228345</v>
      </c>
      <c r="G20" s="16">
        <f t="shared" si="2"/>
        <v>2.395945323299032</v>
      </c>
      <c r="H20" s="56">
        <f>+H18/$H$7*100</f>
        <v>6.479784875218192</v>
      </c>
      <c r="I20" s="55">
        <f>+I18/$I$7*100</f>
        <v>11.916038023070938</v>
      </c>
      <c r="J20" s="55">
        <f>+J18/$J$7*100</f>
        <v>3.7449051080812006</v>
      </c>
      <c r="K20" s="55">
        <f>+K18/$K$7*100</f>
        <v>3.88316482105601</v>
      </c>
      <c r="L20" s="55">
        <f>+L18/$L$7*100</f>
        <v>2.8324175824175826</v>
      </c>
      <c r="M20" s="57">
        <f>+M18/$M$7*100</f>
        <v>1.6055543501844218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 customHeight="1">
      <c r="A21" s="46"/>
      <c r="B21" s="11"/>
      <c r="C21" s="12"/>
      <c r="D21" s="12"/>
      <c r="E21" s="12"/>
      <c r="F21" s="12"/>
      <c r="G21" s="13"/>
      <c r="H21" s="52"/>
      <c r="I21" s="62"/>
      <c r="J21" s="62"/>
      <c r="K21" s="62"/>
      <c r="L21" s="62"/>
      <c r="M21" s="5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 customHeight="1">
      <c r="A22" s="106" t="s">
        <v>14</v>
      </c>
      <c r="B22" s="11">
        <v>101383</v>
      </c>
      <c r="C22" s="12">
        <v>39705</v>
      </c>
      <c r="D22" s="12">
        <v>61678</v>
      </c>
      <c r="E22" s="12">
        <v>58037</v>
      </c>
      <c r="F22" s="12">
        <v>3212</v>
      </c>
      <c r="G22" s="13">
        <v>429</v>
      </c>
      <c r="H22" s="52">
        <v>191929</v>
      </c>
      <c r="I22" s="62">
        <f>H22-J22</f>
        <v>57893</v>
      </c>
      <c r="J22" s="62">
        <v>134036</v>
      </c>
      <c r="K22" s="62">
        <v>119776</v>
      </c>
      <c r="L22" s="62">
        <v>13024</v>
      </c>
      <c r="M22" s="54">
        <v>1236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 customHeight="1">
      <c r="A23" s="44" t="s">
        <v>12</v>
      </c>
      <c r="B23" s="22">
        <f>+B22/$B$22*100</f>
        <v>100</v>
      </c>
      <c r="C23" s="15">
        <f>+C22/$B$22*100</f>
        <v>39.16337058481205</v>
      </c>
      <c r="D23" s="15">
        <f>+D22/$B$22*100</f>
        <v>60.83662941518795</v>
      </c>
      <c r="E23" s="15">
        <f>E22/D22*100</f>
        <v>94.09676059535005</v>
      </c>
      <c r="F23" s="15">
        <f>F22/D22*100</f>
        <v>5.207691559389086</v>
      </c>
      <c r="G23" s="15">
        <f>G22/D22*100</f>
        <v>0.695547845260871</v>
      </c>
      <c r="H23" s="56">
        <f>+H22/H22*100</f>
        <v>100</v>
      </c>
      <c r="I23" s="55">
        <f>+I22/H22*100</f>
        <v>30.163758473185396</v>
      </c>
      <c r="J23" s="55">
        <f>+J22/H22*100</f>
        <v>69.8362415268146</v>
      </c>
      <c r="K23" s="55">
        <f>+K22/J22*100</f>
        <v>89.36106717598257</v>
      </c>
      <c r="L23" s="55">
        <f>+L22/J22*100</f>
        <v>9.71679250350652</v>
      </c>
      <c r="M23" s="57">
        <f>+M22/J22*100</f>
        <v>0.9221403205109076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 customHeight="1">
      <c r="A24" s="44" t="s">
        <v>10</v>
      </c>
      <c r="B24" s="22">
        <f aca="true" t="shared" si="3" ref="B24:G24">+B22/B7*100</f>
        <v>27.84421105825744</v>
      </c>
      <c r="C24" s="15">
        <f t="shared" si="3"/>
        <v>43.16183104868955</v>
      </c>
      <c r="D24" s="15">
        <f t="shared" si="3"/>
        <v>22.665985587082027</v>
      </c>
      <c r="E24" s="15">
        <f t="shared" si="3"/>
        <v>24.81740900383142</v>
      </c>
      <c r="F24" s="15">
        <f t="shared" si="3"/>
        <v>10.116535433070867</v>
      </c>
      <c r="G24" s="16">
        <f t="shared" si="3"/>
        <v>6.588849639072339</v>
      </c>
      <c r="H24" s="56">
        <f>+H22/$H$7*100</f>
        <v>36.218144076992026</v>
      </c>
      <c r="I24" s="55">
        <f>+I22/$I$7*100</f>
        <v>32.64041586324324</v>
      </c>
      <c r="J24" s="55">
        <f>+J22/$J$7*100</f>
        <v>38.018033860999154</v>
      </c>
      <c r="K24" s="55">
        <f>+K22/$K$7*100</f>
        <v>38.44519338789921</v>
      </c>
      <c r="L24" s="55">
        <f>+L22/$L$7*100</f>
        <v>35.78021978021978</v>
      </c>
      <c r="M24" s="57">
        <f>+M22/$M$7*100</f>
        <v>26.817096984161427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 customHeight="1">
      <c r="A25" s="46"/>
      <c r="B25" s="11"/>
      <c r="C25" s="12"/>
      <c r="D25" s="12"/>
      <c r="E25" s="12"/>
      <c r="F25" s="12"/>
      <c r="G25" s="13"/>
      <c r="H25" s="52"/>
      <c r="I25" s="62"/>
      <c r="J25" s="62"/>
      <c r="K25" s="62"/>
      <c r="L25" s="62"/>
      <c r="M25" s="5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 customHeight="1">
      <c r="A26" s="106" t="s">
        <v>15</v>
      </c>
      <c r="B26" s="11">
        <v>354440</v>
      </c>
      <c r="C26" s="12">
        <v>11967</v>
      </c>
      <c r="D26" s="12">
        <v>342473</v>
      </c>
      <c r="E26" s="12">
        <v>198784</v>
      </c>
      <c r="F26" s="12">
        <v>93847</v>
      </c>
      <c r="G26" s="13">
        <v>49841</v>
      </c>
      <c r="H26" s="52">
        <v>409141</v>
      </c>
      <c r="I26" s="62">
        <f>H26-J26</f>
        <v>32737</v>
      </c>
      <c r="J26" s="62">
        <v>376404</v>
      </c>
      <c r="K26" s="62">
        <v>251165</v>
      </c>
      <c r="L26" s="62">
        <v>91866</v>
      </c>
      <c r="M26" s="54">
        <v>33373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 customHeight="1">
      <c r="A27" s="44" t="s">
        <v>12</v>
      </c>
      <c r="B27" s="22">
        <f>+B26/$B$26*100</f>
        <v>100</v>
      </c>
      <c r="C27" s="15">
        <f>+C26/$B$26*100</f>
        <v>3.376311928676222</v>
      </c>
      <c r="D27" s="15">
        <f>+D26/$B$26*100</f>
        <v>96.62368807132378</v>
      </c>
      <c r="E27" s="15">
        <f>E26/D26*100</f>
        <v>58.04369979531233</v>
      </c>
      <c r="F27" s="15">
        <f>F26/D26*100</f>
        <v>27.40274415793362</v>
      </c>
      <c r="G27" s="15">
        <f>G26/D26*100</f>
        <v>14.55326405293264</v>
      </c>
      <c r="H27" s="56">
        <f>+H26/H26*100</f>
        <v>100</v>
      </c>
      <c r="I27" s="55">
        <f>+I26/H26*100</f>
        <v>8.00139805103864</v>
      </c>
      <c r="J27" s="55">
        <f>+J26/H26*100</f>
        <v>91.99860194896135</v>
      </c>
      <c r="K27" s="55">
        <f>+K26/J26*100</f>
        <v>66.72750555254461</v>
      </c>
      <c r="L27" s="55">
        <f>+L26/J26*100</f>
        <v>24.40622310071094</v>
      </c>
      <c r="M27" s="57">
        <f>+M26/J26*100</f>
        <v>8.866271346744456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 customHeight="1">
      <c r="A28" s="44" t="s">
        <v>16</v>
      </c>
      <c r="B28" s="22">
        <f aca="true" t="shared" si="4" ref="B28:G28">+B26/B31*100</f>
        <v>89.0586328630476</v>
      </c>
      <c r="C28" s="15">
        <f t="shared" si="4"/>
        <v>178.93241626794259</v>
      </c>
      <c r="D28" s="15">
        <f t="shared" si="4"/>
        <v>87.52252125623248</v>
      </c>
      <c r="E28" s="15">
        <f t="shared" si="4"/>
        <v>109.79387137396992</v>
      </c>
      <c r="F28" s="15">
        <f t="shared" si="4"/>
        <v>74.05095752487513</v>
      </c>
      <c r="G28" s="16">
        <f t="shared" si="4"/>
        <v>59.68052877995043</v>
      </c>
      <c r="H28" s="56">
        <f aca="true" t="shared" si="5" ref="H28:M28">H26/H31*100</f>
        <v>84.19699835162461</v>
      </c>
      <c r="I28" s="55">
        <f t="shared" si="5"/>
        <v>161.40117339644038</v>
      </c>
      <c r="J28" s="55">
        <f t="shared" si="5"/>
        <v>80.83410286696017</v>
      </c>
      <c r="K28" s="55">
        <f t="shared" si="5"/>
        <v>92.94558668975827</v>
      </c>
      <c r="L28" s="55">
        <f t="shared" si="5"/>
        <v>66.10396338830844</v>
      </c>
      <c r="M28" s="57">
        <f t="shared" si="5"/>
        <v>59.11852757258508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 customHeight="1">
      <c r="A29" s="44" t="s">
        <v>17</v>
      </c>
      <c r="B29" s="22">
        <f aca="true" t="shared" si="6" ref="B29:G29">+B26/B7</f>
        <v>0.9734474386720423</v>
      </c>
      <c r="C29" s="15">
        <f t="shared" si="6"/>
        <v>0.13008881303605788</v>
      </c>
      <c r="D29" s="15">
        <f t="shared" si="6"/>
        <v>1.2585505499472653</v>
      </c>
      <c r="E29" s="15">
        <f t="shared" si="6"/>
        <v>0.8500273672687466</v>
      </c>
      <c r="F29" s="15">
        <f t="shared" si="6"/>
        <v>2.955811023622047</v>
      </c>
      <c r="G29" s="16">
        <f t="shared" si="6"/>
        <v>7.654891721701736</v>
      </c>
      <c r="H29" s="56">
        <f aca="true" t="shared" si="7" ref="H29:M29">H26/H7</f>
        <v>0.7720734066141435</v>
      </c>
      <c r="I29" s="55">
        <f t="shared" si="7"/>
        <v>0.18457314254141155</v>
      </c>
      <c r="J29" s="55">
        <f t="shared" si="7"/>
        <v>1.067634069758537</v>
      </c>
      <c r="K29" s="55">
        <f t="shared" si="7"/>
        <v>0.8061787835018456</v>
      </c>
      <c r="L29" s="55">
        <f t="shared" si="7"/>
        <v>2.523791208791209</v>
      </c>
      <c r="M29" s="57">
        <f t="shared" si="7"/>
        <v>7.240833152527664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 customHeight="1">
      <c r="A30" s="46"/>
      <c r="B30" s="11"/>
      <c r="C30" s="12"/>
      <c r="D30" s="12"/>
      <c r="E30" s="12"/>
      <c r="F30" s="12"/>
      <c r="G30" s="13"/>
      <c r="H30" s="52"/>
      <c r="I30" s="62"/>
      <c r="J30" s="62"/>
      <c r="K30" s="62"/>
      <c r="L30" s="62"/>
      <c r="M30" s="5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 customHeight="1">
      <c r="A31" s="106" t="s">
        <v>67</v>
      </c>
      <c r="B31" s="11">
        <v>397985</v>
      </c>
      <c r="C31" s="12">
        <v>6688</v>
      </c>
      <c r="D31" s="12">
        <v>391297</v>
      </c>
      <c r="E31" s="12">
        <v>181052</v>
      </c>
      <c r="F31" s="12">
        <v>126733</v>
      </c>
      <c r="G31" s="13">
        <v>83513</v>
      </c>
      <c r="H31" s="52">
        <v>485933</v>
      </c>
      <c r="I31" s="62">
        <f>H31-J31</f>
        <v>20283</v>
      </c>
      <c r="J31" s="62">
        <v>465650</v>
      </c>
      <c r="K31" s="62">
        <v>270228</v>
      </c>
      <c r="L31" s="62">
        <v>138972</v>
      </c>
      <c r="M31" s="54">
        <v>56451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 customHeight="1">
      <c r="A32" s="44" t="s">
        <v>12</v>
      </c>
      <c r="B32" s="11">
        <f>+B31/$B$31*100</f>
        <v>100</v>
      </c>
      <c r="C32" s="15">
        <f>+C31/$B$31*100</f>
        <v>1.6804653441712627</v>
      </c>
      <c r="D32" s="15">
        <f>+D31/$B$31*100</f>
        <v>98.31953465582873</v>
      </c>
      <c r="E32" s="15">
        <f>E31/D31*100</f>
        <v>46.26971328683839</v>
      </c>
      <c r="F32" s="15">
        <f>F31/D31*100</f>
        <v>32.38793039558187</v>
      </c>
      <c r="G32" s="15">
        <f>G31/D31*100</f>
        <v>21.342611877934154</v>
      </c>
      <c r="H32" s="77">
        <f>+H31/H31*100</f>
        <v>100</v>
      </c>
      <c r="I32" s="55">
        <f>+I31/H31*100</f>
        <v>4.174032222549199</v>
      </c>
      <c r="J32" s="55">
        <f>+J31/H31*100</f>
        <v>95.8259677774508</v>
      </c>
      <c r="K32" s="55">
        <f>+K31/J31*100</f>
        <v>58.03242778911199</v>
      </c>
      <c r="L32" s="55">
        <f>+L31/J31*100</f>
        <v>29.84473316868893</v>
      </c>
      <c r="M32" s="57">
        <f>+M31/J31*100</f>
        <v>12.123053795769355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 customHeight="1">
      <c r="A33" s="44" t="s">
        <v>17</v>
      </c>
      <c r="B33" s="22">
        <f aca="true" t="shared" si="8" ref="B33:G33">+B31/B7</f>
        <v>1.093041075724785</v>
      </c>
      <c r="C33" s="15">
        <f t="shared" si="8"/>
        <v>0.0727027644008653</v>
      </c>
      <c r="D33" s="15">
        <f t="shared" si="8"/>
        <v>1.4379733717481817</v>
      </c>
      <c r="E33" s="15">
        <f t="shared" si="8"/>
        <v>0.7742029282977558</v>
      </c>
      <c r="F33" s="15">
        <f t="shared" si="8"/>
        <v>3.9915905511811025</v>
      </c>
      <c r="G33" s="16">
        <f t="shared" si="8"/>
        <v>12.826447550299493</v>
      </c>
      <c r="H33" s="56">
        <f aca="true" t="shared" si="9" ref="H33:M33">H31/H7</f>
        <v>0.9169844789356985</v>
      </c>
      <c r="I33" s="55">
        <f t="shared" si="9"/>
        <v>0.1143567538310612</v>
      </c>
      <c r="J33" s="55">
        <f t="shared" si="9"/>
        <v>1.3207718424433925</v>
      </c>
      <c r="K33" s="55">
        <f t="shared" si="9"/>
        <v>0.8673663938372653</v>
      </c>
      <c r="L33" s="55">
        <f t="shared" si="9"/>
        <v>3.817912087912088</v>
      </c>
      <c r="M33" s="57">
        <f t="shared" si="9"/>
        <v>12.247993057062269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 customHeight="1">
      <c r="A34" s="107"/>
      <c r="B34" s="19"/>
      <c r="C34" s="18"/>
      <c r="D34" s="18"/>
      <c r="E34" s="18"/>
      <c r="F34" s="18"/>
      <c r="G34" s="18"/>
      <c r="H34" s="52"/>
      <c r="I34" s="62"/>
      <c r="J34" s="62"/>
      <c r="K34" s="62"/>
      <c r="L34" s="62"/>
      <c r="M34" s="5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 customHeight="1">
      <c r="A35" s="108" t="s">
        <v>68</v>
      </c>
      <c r="B35" s="11">
        <v>24091</v>
      </c>
      <c r="C35" s="12">
        <v>3557</v>
      </c>
      <c r="D35" s="12">
        <v>20534</v>
      </c>
      <c r="E35" s="12">
        <v>15544</v>
      </c>
      <c r="F35" s="12">
        <v>3779</v>
      </c>
      <c r="G35" s="13">
        <v>1210</v>
      </c>
      <c r="H35" s="52">
        <v>44738</v>
      </c>
      <c r="I35" s="62">
        <f>H35-J35</f>
        <v>10161</v>
      </c>
      <c r="J35" s="62">
        <v>34577</v>
      </c>
      <c r="K35" s="62">
        <v>27561</v>
      </c>
      <c r="L35" s="62">
        <v>5868</v>
      </c>
      <c r="M35" s="54">
        <v>1148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 customHeight="1">
      <c r="A36" s="44" t="s">
        <v>12</v>
      </c>
      <c r="B36" s="22">
        <f>+B35/$B$35*100</f>
        <v>100</v>
      </c>
      <c r="C36" s="15">
        <f>+C35/$B$35*100</f>
        <v>14.764849943962478</v>
      </c>
      <c r="D36" s="15">
        <f>+D35/$B$35*100</f>
        <v>85.23515005603753</v>
      </c>
      <c r="E36" s="15">
        <f>E35/D35*100</f>
        <v>75.69884094672251</v>
      </c>
      <c r="F36" s="15">
        <f>F35/D35*100</f>
        <v>18.403623258985096</v>
      </c>
      <c r="G36" s="15">
        <f>G35/D35*100</f>
        <v>5.89266582253823</v>
      </c>
      <c r="H36" s="56">
        <f>+H35/H35*100</f>
        <v>100</v>
      </c>
      <c r="I36" s="55">
        <f>+I35/H35*100</f>
        <v>22.712235683311725</v>
      </c>
      <c r="J36" s="55">
        <f>+J35/H35*100</f>
        <v>77.28776431668828</v>
      </c>
      <c r="K36" s="55">
        <f>+K35/J35*100</f>
        <v>79.70905515226885</v>
      </c>
      <c r="L36" s="55">
        <f>+L35/J35*100</f>
        <v>16.970818752349828</v>
      </c>
      <c r="M36" s="57">
        <f>+M35/J35*100</f>
        <v>3.3201260953813225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 customHeight="1">
      <c r="A37" s="44" t="s">
        <v>18</v>
      </c>
      <c r="B37" s="22">
        <f aca="true" t="shared" si="10" ref="B37:G37">+B35/B31*100</f>
        <v>6.0532432126838955</v>
      </c>
      <c r="C37" s="15">
        <f t="shared" si="10"/>
        <v>53.18480861244019</v>
      </c>
      <c r="D37" s="15">
        <f t="shared" si="10"/>
        <v>5.2476763174775165</v>
      </c>
      <c r="E37" s="15">
        <f t="shared" si="10"/>
        <v>8.585378786205068</v>
      </c>
      <c r="F37" s="15">
        <f t="shared" si="10"/>
        <v>2.981859499893477</v>
      </c>
      <c r="G37" s="16">
        <f t="shared" si="10"/>
        <v>1.4488762228635064</v>
      </c>
      <c r="H37" s="56">
        <f aca="true" t="shared" si="11" ref="H37:M37">H35/H31*100</f>
        <v>9.206619019494457</v>
      </c>
      <c r="I37" s="55">
        <f t="shared" si="11"/>
        <v>50.096139624315924</v>
      </c>
      <c r="J37" s="55">
        <f t="shared" si="11"/>
        <v>7.425534199506066</v>
      </c>
      <c r="K37" s="55">
        <f t="shared" si="11"/>
        <v>10.199165149429371</v>
      </c>
      <c r="L37" s="55">
        <f t="shared" si="11"/>
        <v>4.2224332959157245</v>
      </c>
      <c r="M37" s="57">
        <f t="shared" si="11"/>
        <v>2.0336220793254327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 customHeight="1">
      <c r="A38" s="44" t="s">
        <v>17</v>
      </c>
      <c r="B38" s="22">
        <f aca="true" t="shared" si="12" ref="B38:G38">+B35/B7</f>
        <v>0.06616443472815758</v>
      </c>
      <c r="C38" s="15">
        <f t="shared" si="12"/>
        <v>0.03866682610255351</v>
      </c>
      <c r="D38" s="15">
        <f t="shared" si="12"/>
        <v>0.07546018808086227</v>
      </c>
      <c r="E38" s="15">
        <f t="shared" si="12"/>
        <v>0.06646825396825397</v>
      </c>
      <c r="F38" s="15">
        <f t="shared" si="12"/>
        <v>0.1190236220472441</v>
      </c>
      <c r="G38" s="16">
        <f t="shared" si="12"/>
        <v>0.18583934879434802</v>
      </c>
      <c r="H38" s="56">
        <f aca="true" t="shared" si="13" ref="H38:M38">H35/H7</f>
        <v>0.08442326744350616</v>
      </c>
      <c r="I38" s="55">
        <f t="shared" si="13"/>
        <v>0.05728831906904367</v>
      </c>
      <c r="J38" s="55">
        <f t="shared" si="13"/>
        <v>0.09807436485808049</v>
      </c>
      <c r="K38" s="55">
        <f t="shared" si="13"/>
        <v>0.08846413095811266</v>
      </c>
      <c r="L38" s="55">
        <f t="shared" si="13"/>
        <v>0.1612087912087912</v>
      </c>
      <c r="M38" s="57">
        <f t="shared" si="13"/>
        <v>0.24907789108266434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 customHeight="1">
      <c r="A39" s="109"/>
      <c r="B39" s="11"/>
      <c r="C39" s="12"/>
      <c r="D39" s="12"/>
      <c r="E39" s="12"/>
      <c r="F39" s="12"/>
      <c r="G39" s="13"/>
      <c r="H39" s="52"/>
      <c r="I39" s="62"/>
      <c r="J39" s="62"/>
      <c r="K39" s="62"/>
      <c r="L39" s="62"/>
      <c r="M39" s="5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 customHeight="1">
      <c r="A40" s="108" t="s">
        <v>69</v>
      </c>
      <c r="B40" s="11">
        <v>351021</v>
      </c>
      <c r="C40" s="12">
        <v>917</v>
      </c>
      <c r="D40" s="12">
        <v>350104</v>
      </c>
      <c r="E40" s="12">
        <v>152569</v>
      </c>
      <c r="F40" s="12">
        <v>117637</v>
      </c>
      <c r="G40" s="13">
        <v>79899</v>
      </c>
      <c r="H40" s="52">
        <v>381630</v>
      </c>
      <c r="I40" s="62">
        <f>H40-J40</f>
        <v>1332</v>
      </c>
      <c r="J40" s="62">
        <v>380298</v>
      </c>
      <c r="K40" s="62">
        <v>209039</v>
      </c>
      <c r="L40" s="62">
        <v>121400</v>
      </c>
      <c r="M40" s="54">
        <v>49859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 customHeight="1">
      <c r="A41" s="44" t="s">
        <v>12</v>
      </c>
      <c r="B41" s="22">
        <f>+B40/$B$40*100</f>
        <v>100</v>
      </c>
      <c r="C41" s="15">
        <f>+C40/$B$40*100</f>
        <v>0.26123793163371994</v>
      </c>
      <c r="D41" s="15">
        <f>+D40/$B$40*100</f>
        <v>99.73876206836628</v>
      </c>
      <c r="E41" s="15">
        <f>E40/D40*100</f>
        <v>43.578193908095884</v>
      </c>
      <c r="F41" s="15">
        <f>F40/D40*100</f>
        <v>33.600587254073076</v>
      </c>
      <c r="G41" s="15">
        <f>G40/D40*100</f>
        <v>22.82150446724402</v>
      </c>
      <c r="H41" s="56">
        <f>+H40/H40*100</f>
        <v>100</v>
      </c>
      <c r="I41" s="55">
        <f>+I40/H40*100</f>
        <v>0.34902916437387</v>
      </c>
      <c r="J41" s="55">
        <f>+J40/H40*100</f>
        <v>99.65097083562613</v>
      </c>
      <c r="K41" s="55">
        <f>+K40/J40*100</f>
        <v>54.96715733451135</v>
      </c>
      <c r="L41" s="55">
        <f>+L40/J40*100</f>
        <v>31.92233459024239</v>
      </c>
      <c r="M41" s="57">
        <f>+M40/J40*100</f>
        <v>13.110508075246255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 customHeight="1">
      <c r="A42" s="44" t="s">
        <v>16</v>
      </c>
      <c r="B42" s="22">
        <f aca="true" t="shared" si="14" ref="B42:G42">+B40/B31*100</f>
        <v>88.19955525962033</v>
      </c>
      <c r="C42" s="15">
        <f t="shared" si="14"/>
        <v>13.711124401913876</v>
      </c>
      <c r="D42" s="15">
        <f t="shared" si="14"/>
        <v>89.47270232074358</v>
      </c>
      <c r="E42" s="15">
        <f t="shared" si="14"/>
        <v>84.26805558624042</v>
      </c>
      <c r="F42" s="15">
        <f t="shared" si="14"/>
        <v>92.82270600396109</v>
      </c>
      <c r="G42" s="16">
        <f t="shared" si="14"/>
        <v>95.67253002526553</v>
      </c>
      <c r="H42" s="56">
        <f aca="true" t="shared" si="15" ref="H42:M42">H40/H31*100</f>
        <v>78.53551827103736</v>
      </c>
      <c r="I42" s="55">
        <f t="shared" si="15"/>
        <v>6.567075876349652</v>
      </c>
      <c r="J42" s="55">
        <f t="shared" si="15"/>
        <v>81.6703532696231</v>
      </c>
      <c r="K42" s="55">
        <f t="shared" si="15"/>
        <v>77.35652856106695</v>
      </c>
      <c r="L42" s="55">
        <f t="shared" si="15"/>
        <v>87.35572633336211</v>
      </c>
      <c r="M42" s="57">
        <f t="shared" si="15"/>
        <v>88.32261607411738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 customHeight="1">
      <c r="A43" s="45" t="s">
        <v>17</v>
      </c>
      <c r="B43" s="41">
        <f aca="true" t="shared" si="16" ref="B43:G43">+B40/B7</f>
        <v>0.9640573675942303</v>
      </c>
      <c r="C43" s="42">
        <f t="shared" si="16"/>
        <v>0.009968366470632997</v>
      </c>
      <c r="D43" s="42">
        <f t="shared" si="16"/>
        <v>1.2865936343558102</v>
      </c>
      <c r="E43" s="42">
        <f t="shared" si="16"/>
        <v>0.652405753968254</v>
      </c>
      <c r="F43" s="42">
        <f t="shared" si="16"/>
        <v>3.7051023622047246</v>
      </c>
      <c r="G43" s="43">
        <f t="shared" si="16"/>
        <v>12.271386883735218</v>
      </c>
      <c r="H43" s="58">
        <f aca="true" t="shared" si="17" ref="H43:M43">H40/H7</f>
        <v>0.7201585129971222</v>
      </c>
      <c r="I43" s="59">
        <f t="shared" si="17"/>
        <v>0.0075098947938161765</v>
      </c>
      <c r="J43" s="59">
        <f t="shared" si="17"/>
        <v>1.0786790296092286</v>
      </c>
      <c r="K43" s="59">
        <f t="shared" si="17"/>
        <v>0.6709645321778206</v>
      </c>
      <c r="L43" s="59">
        <f t="shared" si="17"/>
        <v>3.3351648351648353</v>
      </c>
      <c r="M43" s="60">
        <f t="shared" si="17"/>
        <v>10.81774788457366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s="120" customFormat="1" ht="11.25" customHeight="1">
      <c r="A44" s="124" t="s">
        <v>54</v>
      </c>
      <c r="B44" s="116"/>
      <c r="C44" s="117"/>
      <c r="D44" s="117"/>
      <c r="E44" s="117"/>
      <c r="F44" s="117"/>
      <c r="G44" s="117"/>
      <c r="H44" s="118"/>
      <c r="I44" s="118"/>
      <c r="J44" s="118"/>
      <c r="K44" s="118"/>
      <c r="L44" s="118"/>
      <c r="M44" s="118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</row>
    <row r="45" spans="1:25" ht="15" customHeight="1">
      <c r="A45" s="108" t="s">
        <v>19</v>
      </c>
      <c r="B45" s="27"/>
      <c r="C45" s="28"/>
      <c r="D45" s="12">
        <v>541350</v>
      </c>
      <c r="E45" s="12">
        <v>225826</v>
      </c>
      <c r="F45" s="12">
        <v>194173</v>
      </c>
      <c r="G45" s="13">
        <v>121351</v>
      </c>
      <c r="H45" s="29"/>
      <c r="I45" s="29"/>
      <c r="J45" s="18">
        <v>575941</v>
      </c>
      <c r="K45" s="18">
        <v>284767</v>
      </c>
      <c r="L45" s="18">
        <v>203395</v>
      </c>
      <c r="M45" s="20">
        <v>87778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 customHeight="1">
      <c r="A46" s="44" t="s">
        <v>8</v>
      </c>
      <c r="B46" s="27"/>
      <c r="C46" s="28"/>
      <c r="D46" s="12">
        <f>+D45/$D$45*100</f>
        <v>100</v>
      </c>
      <c r="E46" s="15">
        <f>+E45/$D$45*100</f>
        <v>41.71534127643854</v>
      </c>
      <c r="F46" s="15">
        <f>+F45/$D$45*100</f>
        <v>35.86829223238201</v>
      </c>
      <c r="G46" s="16">
        <f>+G45/$D$45*100</f>
        <v>22.41636649117946</v>
      </c>
      <c r="H46" s="29"/>
      <c r="I46" s="29"/>
      <c r="J46" s="15">
        <f>K46+L46+M46</f>
        <v>99.99982637110399</v>
      </c>
      <c r="K46" s="15">
        <f>K45/J45*100</f>
        <v>49.4437798316147</v>
      </c>
      <c r="L46" s="15">
        <f>L45/J45*100</f>
        <v>35.315249305050344</v>
      </c>
      <c r="M46" s="16">
        <f>M45/J45*100</f>
        <v>15.240797234438944</v>
      </c>
      <c r="N46" s="1"/>
      <c r="O46" s="6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 customHeight="1">
      <c r="A47" s="109"/>
      <c r="B47" s="31"/>
      <c r="C47" s="32"/>
      <c r="D47" s="12"/>
      <c r="E47" s="12"/>
      <c r="F47" s="12"/>
      <c r="G47" s="13"/>
      <c r="H47" s="18"/>
      <c r="I47" s="18"/>
      <c r="J47" s="18"/>
      <c r="K47" s="18"/>
      <c r="L47" s="18"/>
      <c r="M47" s="20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 customHeight="1">
      <c r="A48" s="108" t="s">
        <v>73</v>
      </c>
      <c r="B48" s="33"/>
      <c r="C48" s="34"/>
      <c r="D48" s="17">
        <v>171.1</v>
      </c>
      <c r="E48" s="17">
        <v>175.3</v>
      </c>
      <c r="F48" s="17">
        <v>176.2</v>
      </c>
      <c r="G48" s="137">
        <v>156.9</v>
      </c>
      <c r="H48" s="138"/>
      <c r="I48" s="138"/>
      <c r="J48" s="139">
        <v>164.67</v>
      </c>
      <c r="K48" s="139">
        <v>152.96</v>
      </c>
      <c r="L48" s="140">
        <v>179.545</v>
      </c>
      <c r="M48" s="141">
        <v>181.97</v>
      </c>
      <c r="N48" s="1"/>
      <c r="O48" s="1"/>
      <c r="P48" s="1"/>
      <c r="Q48" s="1"/>
      <c r="S48" s="1"/>
      <c r="T48" s="1"/>
      <c r="U48" s="1"/>
      <c r="V48" s="1"/>
      <c r="W48" s="1"/>
      <c r="X48" s="1"/>
      <c r="Y48" s="1"/>
    </row>
    <row r="49" spans="1:25" ht="15" customHeight="1">
      <c r="A49" s="108" t="s">
        <v>20</v>
      </c>
      <c r="B49" s="11"/>
      <c r="C49" s="12"/>
      <c r="D49" s="12"/>
      <c r="E49" s="12"/>
      <c r="F49" s="12"/>
      <c r="G49" s="13"/>
      <c r="H49" s="18"/>
      <c r="I49" s="18"/>
      <c r="J49" s="18"/>
      <c r="K49" s="18"/>
      <c r="L49" s="18"/>
      <c r="M49" s="20"/>
      <c r="N49" s="1"/>
      <c r="O49" s="1"/>
      <c r="P49" s="1"/>
      <c r="R49" s="1"/>
      <c r="S49" s="1"/>
      <c r="T49" s="1"/>
      <c r="U49" s="1"/>
      <c r="V49" s="1"/>
      <c r="W49" s="1"/>
      <c r="X49" s="1"/>
      <c r="Y49" s="1"/>
    </row>
    <row r="50" spans="1:25" ht="15" customHeight="1">
      <c r="A50" s="44" t="s">
        <v>21</v>
      </c>
      <c r="B50" s="27"/>
      <c r="C50" s="28"/>
      <c r="D50" s="12">
        <v>117067</v>
      </c>
      <c r="E50" s="12">
        <v>103414</v>
      </c>
      <c r="F50" s="12">
        <v>11984</v>
      </c>
      <c r="G50" s="13">
        <v>1669</v>
      </c>
      <c r="H50" s="29"/>
      <c r="I50" s="29"/>
      <c r="J50" s="18">
        <v>138619</v>
      </c>
      <c r="K50" s="18">
        <v>125075</v>
      </c>
      <c r="L50" s="18">
        <v>12743</v>
      </c>
      <c r="M50" s="20">
        <v>801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 customHeight="1">
      <c r="A51" s="44" t="s">
        <v>22</v>
      </c>
      <c r="B51" s="27"/>
      <c r="C51" s="28"/>
      <c r="D51" s="15">
        <f>+D50/D7*100</f>
        <v>43.02083295053231</v>
      </c>
      <c r="E51" s="15">
        <f>+E50/E7*100</f>
        <v>44.22123015873016</v>
      </c>
      <c r="F51" s="15">
        <f>+F50/F7*100</f>
        <v>37.74488188976378</v>
      </c>
      <c r="G51" s="16">
        <f>+G50/G7*100</f>
        <v>25.633543234526186</v>
      </c>
      <c r="H51" s="29"/>
      <c r="I51" s="29"/>
      <c r="J51" s="15">
        <f>J50/J7*100</f>
        <v>39.317958128994015</v>
      </c>
      <c r="K51" s="15">
        <f>K50/K7*100</f>
        <v>40.14604397367999</v>
      </c>
      <c r="L51" s="15">
        <f>L50/L7*100</f>
        <v>35.00824175824176</v>
      </c>
      <c r="M51" s="16">
        <f>M50/M7*100</f>
        <v>17.37904100672597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 customHeight="1">
      <c r="A52" s="44" t="s">
        <v>40</v>
      </c>
      <c r="B52" s="27"/>
      <c r="C52" s="28"/>
      <c r="D52" s="12">
        <v>88118</v>
      </c>
      <c r="E52" s="12">
        <v>57031</v>
      </c>
      <c r="F52" s="12">
        <v>24540</v>
      </c>
      <c r="G52" s="13">
        <v>6547</v>
      </c>
      <c r="H52" s="29"/>
      <c r="I52" s="29"/>
      <c r="J52" s="18">
        <v>125015</v>
      </c>
      <c r="K52" s="18">
        <v>86006</v>
      </c>
      <c r="L52" s="18">
        <v>33423</v>
      </c>
      <c r="M52" s="20">
        <v>5586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 customHeight="1">
      <c r="A53" s="44" t="s">
        <v>23</v>
      </c>
      <c r="B53" s="27"/>
      <c r="C53" s="28"/>
      <c r="D53" s="15">
        <f>+D52/D40*100</f>
        <v>25.169092612480863</v>
      </c>
      <c r="E53" s="15">
        <f>+E52/E40*100</f>
        <v>37.38046392124219</v>
      </c>
      <c r="F53" s="15">
        <f>+F52/F40*100</f>
        <v>20.860783596997543</v>
      </c>
      <c r="G53" s="16">
        <f>+G52/G40*100</f>
        <v>8.194095044994306</v>
      </c>
      <c r="H53" s="29"/>
      <c r="I53" s="29"/>
      <c r="J53" s="15">
        <f>J52/J40*100</f>
        <v>32.87290493244771</v>
      </c>
      <c r="K53" s="15">
        <f>K52/K40*100</f>
        <v>41.143518673548954</v>
      </c>
      <c r="L53" s="15">
        <f>L52/L40*100</f>
        <v>27.531301482701814</v>
      </c>
      <c r="M53" s="16">
        <f>M52/M40*100</f>
        <v>11.203594135462003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 customHeight="1">
      <c r="A54" s="44"/>
      <c r="B54" s="31"/>
      <c r="C54" s="32"/>
      <c r="D54" s="15"/>
      <c r="E54" s="15"/>
      <c r="F54" s="15"/>
      <c r="G54" s="15"/>
      <c r="H54" s="19"/>
      <c r="I54" s="18"/>
      <c r="J54" s="18"/>
      <c r="K54" s="18"/>
      <c r="L54" s="18"/>
      <c r="M54" s="20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 customHeight="1">
      <c r="A55" s="108" t="s">
        <v>43</v>
      </c>
      <c r="B55" s="19"/>
      <c r="C55" s="18"/>
      <c r="D55" s="18"/>
      <c r="E55" s="18"/>
      <c r="F55" s="18"/>
      <c r="G55" s="18"/>
      <c r="H55" s="19"/>
      <c r="I55" s="18"/>
      <c r="J55" s="18"/>
      <c r="K55" s="18"/>
      <c r="L55" s="18"/>
      <c r="M55" s="20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13" s="113" customFormat="1" ht="15" customHeight="1">
      <c r="A56" s="110" t="s">
        <v>34</v>
      </c>
      <c r="B56" s="19"/>
      <c r="C56" s="18"/>
      <c r="D56" s="18"/>
      <c r="E56" s="18"/>
      <c r="F56" s="18"/>
      <c r="G56" s="18"/>
      <c r="H56" s="19"/>
      <c r="I56" s="18"/>
      <c r="J56" s="18"/>
      <c r="K56" s="18"/>
      <c r="L56" s="18"/>
      <c r="M56" s="20"/>
    </row>
    <row r="57" spans="1:13" s="113" customFormat="1" ht="15" customHeight="1">
      <c r="A57" s="44" t="s">
        <v>21</v>
      </c>
      <c r="B57" s="11">
        <v>124826</v>
      </c>
      <c r="C57" s="12">
        <v>11534</v>
      </c>
      <c r="D57" s="12">
        <v>113292</v>
      </c>
      <c r="E57" s="12">
        <v>86102</v>
      </c>
      <c r="F57" s="12">
        <v>22091</v>
      </c>
      <c r="G57" s="12">
        <v>5099</v>
      </c>
      <c r="H57" s="19">
        <v>148937</v>
      </c>
      <c r="I57" s="14">
        <f>H57-J57</f>
        <v>21006</v>
      </c>
      <c r="J57" s="18">
        <v>127931</v>
      </c>
      <c r="K57" s="18">
        <v>101397</v>
      </c>
      <c r="L57" s="18">
        <v>22934</v>
      </c>
      <c r="M57" s="20">
        <v>3600</v>
      </c>
    </row>
    <row r="58" spans="1:13" s="113" customFormat="1" ht="15" customHeight="1">
      <c r="A58" s="44" t="s">
        <v>10</v>
      </c>
      <c r="B58" s="22">
        <f aca="true" t="shared" si="18" ref="B58:G58">+B57/B7*100</f>
        <v>34.28268535709185</v>
      </c>
      <c r="C58" s="15">
        <f t="shared" si="18"/>
        <v>12.538183083127697</v>
      </c>
      <c r="D58" s="15">
        <f t="shared" si="18"/>
        <v>41.63356203397803</v>
      </c>
      <c r="E58" s="15">
        <f t="shared" si="18"/>
        <v>36.818383962780516</v>
      </c>
      <c r="F58" s="15">
        <f t="shared" si="18"/>
        <v>69.57795275590551</v>
      </c>
      <c r="G58" s="15">
        <f t="shared" si="18"/>
        <v>78.3136230993703</v>
      </c>
      <c r="H58" s="22">
        <f aca="true" t="shared" si="19" ref="H58:M58">H57/H7*100</f>
        <v>28.105297919516914</v>
      </c>
      <c r="I58" s="15">
        <f t="shared" si="19"/>
        <v>11.843307059977674</v>
      </c>
      <c r="J58" s="15">
        <f t="shared" si="19"/>
        <v>36.2864087996619</v>
      </c>
      <c r="K58" s="15">
        <f t="shared" si="19"/>
        <v>32.54597977852672</v>
      </c>
      <c r="L58" s="15">
        <f t="shared" si="19"/>
        <v>63.00549450549451</v>
      </c>
      <c r="M58" s="16">
        <f t="shared" si="19"/>
        <v>78.10804946843133</v>
      </c>
    </row>
    <row r="59" spans="1:13" s="113" customFormat="1" ht="15" customHeight="1">
      <c r="A59" s="44" t="s">
        <v>24</v>
      </c>
      <c r="B59" s="11">
        <v>276327</v>
      </c>
      <c r="C59" s="12">
        <v>18578</v>
      </c>
      <c r="D59" s="12">
        <v>257749</v>
      </c>
      <c r="E59" s="12">
        <v>167992</v>
      </c>
      <c r="F59" s="12">
        <v>63437</v>
      </c>
      <c r="G59" s="12">
        <v>26320</v>
      </c>
      <c r="H59" s="19">
        <v>352824</v>
      </c>
      <c r="I59" s="14">
        <f>H59-J59</f>
        <v>41146</v>
      </c>
      <c r="J59" s="18">
        <v>311678</v>
      </c>
      <c r="K59" s="18">
        <v>220759</v>
      </c>
      <c r="L59" s="18">
        <v>71272</v>
      </c>
      <c r="M59" s="20">
        <v>19647</v>
      </c>
    </row>
    <row r="60" spans="1:13" s="113" customFormat="1" ht="15" customHeight="1">
      <c r="A60" s="44" t="s">
        <v>8</v>
      </c>
      <c r="B60" s="22">
        <f>+B59/$B$59*100</f>
        <v>100</v>
      </c>
      <c r="C60" s="15">
        <f>+C59/$B$59*100</f>
        <v>6.7231938970857</v>
      </c>
      <c r="D60" s="15">
        <f>+D59/$B$59*100</f>
        <v>93.2768061029143</v>
      </c>
      <c r="E60" s="15">
        <f>E59/D59*100</f>
        <v>65.17658652409902</v>
      </c>
      <c r="F60" s="15">
        <f>F59/D59*100</f>
        <v>24.611928659277048</v>
      </c>
      <c r="G60" s="15">
        <f>G59/D59*100</f>
        <v>10.211484816623924</v>
      </c>
      <c r="H60" s="22">
        <f>I60+J60</f>
        <v>100</v>
      </c>
      <c r="I60" s="15">
        <f>I59/H59*100</f>
        <v>11.661905085821827</v>
      </c>
      <c r="J60" s="15">
        <f>J59/H59*100</f>
        <v>88.33809491417817</v>
      </c>
      <c r="K60" s="15">
        <f>K59/J59*100</f>
        <v>70.82918909900603</v>
      </c>
      <c r="L60" s="15">
        <f>L59/J59*100</f>
        <v>22.867189856197744</v>
      </c>
      <c r="M60" s="16">
        <f>M59/J59*100</f>
        <v>6.303621044796231</v>
      </c>
    </row>
    <row r="61" spans="1:13" s="113" customFormat="1" ht="15" customHeight="1">
      <c r="A61" s="44" t="s">
        <v>25</v>
      </c>
      <c r="B61" s="22">
        <v>0.17</v>
      </c>
      <c r="C61" s="15">
        <v>0.12</v>
      </c>
      <c r="D61" s="15">
        <v>0.19</v>
      </c>
      <c r="E61" s="15">
        <v>0.17</v>
      </c>
      <c r="F61" s="15">
        <v>0.28</v>
      </c>
      <c r="G61" s="15">
        <v>0.36</v>
      </c>
      <c r="H61" s="22">
        <f>H59/H7</f>
        <v>0.6657998773411332</v>
      </c>
      <c r="I61" s="15">
        <f>I59/I7</f>
        <v>0.23198358197174204</v>
      </c>
      <c r="J61" s="15">
        <f>J59/J7</f>
        <v>0.8840449399958589</v>
      </c>
      <c r="K61" s="15">
        <f>K59/K7</f>
        <v>0.7085828919916546</v>
      </c>
      <c r="L61" s="15">
        <f>L59/L7</f>
        <v>1.958021978021978</v>
      </c>
      <c r="M61" s="16">
        <v>4.26</v>
      </c>
    </row>
    <row r="62" spans="1:13" s="113" customFormat="1" ht="15" customHeight="1">
      <c r="A62" s="44"/>
      <c r="B62" s="22"/>
      <c r="C62" s="15"/>
      <c r="D62" s="15"/>
      <c r="E62" s="15"/>
      <c r="F62" s="15"/>
      <c r="G62" s="15"/>
      <c r="H62" s="22"/>
      <c r="I62" s="15"/>
      <c r="J62" s="15"/>
      <c r="K62" s="15"/>
      <c r="L62" s="15"/>
      <c r="M62" s="16"/>
    </row>
    <row r="63" spans="1:13" s="113" customFormat="1" ht="15" customHeight="1">
      <c r="A63" s="108" t="s">
        <v>70</v>
      </c>
      <c r="B63" s="19"/>
      <c r="C63" s="18"/>
      <c r="D63" s="18"/>
      <c r="E63" s="18"/>
      <c r="F63" s="18"/>
      <c r="G63" s="18"/>
      <c r="H63" s="19"/>
      <c r="I63" s="18"/>
      <c r="J63" s="18"/>
      <c r="K63" s="18"/>
      <c r="L63" s="18"/>
      <c r="M63" s="20"/>
    </row>
    <row r="64" spans="1:13" s="113" customFormat="1" ht="15" customHeight="1">
      <c r="A64" s="44" t="s">
        <v>26</v>
      </c>
      <c r="B64" s="11">
        <v>62086</v>
      </c>
      <c r="C64" s="12">
        <v>10694</v>
      </c>
      <c r="D64" s="12">
        <v>51392</v>
      </c>
      <c r="E64" s="12">
        <v>40246</v>
      </c>
      <c r="F64" s="12">
        <v>8797</v>
      </c>
      <c r="G64" s="12">
        <v>2349</v>
      </c>
      <c r="H64" s="19">
        <v>76154</v>
      </c>
      <c r="I64" s="14">
        <f>H64-J64</f>
        <v>14030</v>
      </c>
      <c r="J64" s="18">
        <v>62124</v>
      </c>
      <c r="K64" s="18">
        <v>50524</v>
      </c>
      <c r="L64" s="18">
        <v>9844</v>
      </c>
      <c r="M64" s="20">
        <v>1756</v>
      </c>
    </row>
    <row r="65" spans="1:13" s="113" customFormat="1" ht="15" customHeight="1">
      <c r="A65" s="44" t="s">
        <v>10</v>
      </c>
      <c r="B65" s="22">
        <f aca="true" t="shared" si="20" ref="B65:G65">+B64/B7*100</f>
        <v>17.05153416019423</v>
      </c>
      <c r="C65" s="15">
        <f t="shared" si="20"/>
        <v>11.625050276657499</v>
      </c>
      <c r="D65" s="15">
        <f t="shared" si="20"/>
        <v>18.88599389233308</v>
      </c>
      <c r="E65" s="15">
        <f t="shared" si="20"/>
        <v>17.209735905856597</v>
      </c>
      <c r="F65" s="15">
        <f t="shared" si="20"/>
        <v>27.707086614173228</v>
      </c>
      <c r="G65" s="15">
        <f t="shared" si="20"/>
        <v>36.0774074642912</v>
      </c>
      <c r="H65" s="22">
        <f aca="true" t="shared" si="21" ref="H65:M65">H64/H7*100</f>
        <v>14.370712836722177</v>
      </c>
      <c r="I65" s="15">
        <f t="shared" si="21"/>
        <v>7.910196993786858</v>
      </c>
      <c r="J65" s="15">
        <f t="shared" si="21"/>
        <v>17.6208804767429</v>
      </c>
      <c r="K65" s="15">
        <f t="shared" si="21"/>
        <v>16.216979618038838</v>
      </c>
      <c r="L65" s="15">
        <f t="shared" si="21"/>
        <v>27.043956043956047</v>
      </c>
      <c r="M65" s="16">
        <f t="shared" si="21"/>
        <v>38.099370796268175</v>
      </c>
    </row>
    <row r="66" spans="1:13" s="113" customFormat="1" ht="15" customHeight="1">
      <c r="A66" s="44" t="s">
        <v>27</v>
      </c>
      <c r="B66" s="11">
        <v>129574</v>
      </c>
      <c r="C66" s="12">
        <v>19811</v>
      </c>
      <c r="D66" s="12">
        <v>109763</v>
      </c>
      <c r="E66" s="12">
        <v>78306</v>
      </c>
      <c r="F66" s="12">
        <v>22567</v>
      </c>
      <c r="G66" s="12">
        <v>8890</v>
      </c>
      <c r="H66" s="19">
        <v>196775</v>
      </c>
      <c r="I66" s="14">
        <f>H66-J66</f>
        <v>32172</v>
      </c>
      <c r="J66" s="18">
        <v>164603</v>
      </c>
      <c r="K66" s="18">
        <v>127535</v>
      </c>
      <c r="L66" s="18">
        <v>30009</v>
      </c>
      <c r="M66" s="20">
        <v>7059</v>
      </c>
    </row>
    <row r="67" spans="1:13" s="113" customFormat="1" ht="15" customHeight="1">
      <c r="A67" s="44" t="s">
        <v>12</v>
      </c>
      <c r="B67" s="22">
        <f>+B66/$B$66*100</f>
        <v>100</v>
      </c>
      <c r="C67" s="15">
        <f>+C66/$B$66*100</f>
        <v>15.28933273650578</v>
      </c>
      <c r="D67" s="15">
        <f>+D66/$B$66*100</f>
        <v>84.71066726349422</v>
      </c>
      <c r="E67" s="15">
        <f>E66/D66*100</f>
        <v>71.3409801116952</v>
      </c>
      <c r="F67" s="15">
        <f>F66/D66*100</f>
        <v>20.55975146451901</v>
      </c>
      <c r="G67" s="15">
        <f>G66/D66*100</f>
        <v>8.099268423785794</v>
      </c>
      <c r="H67" s="22">
        <f>I67+J67</f>
        <v>100</v>
      </c>
      <c r="I67" s="15">
        <f>I66/H66*100</f>
        <v>16.349637911320038</v>
      </c>
      <c r="J67" s="15">
        <f>J66/H66*100</f>
        <v>83.65036208867997</v>
      </c>
      <c r="K67" s="15">
        <f>K66/J66*100</f>
        <v>77.48036184030667</v>
      </c>
      <c r="L67" s="15">
        <f>L66/J66*100</f>
        <v>18.231137950098113</v>
      </c>
      <c r="M67" s="16">
        <f>M66/J66*100</f>
        <v>4.288500209595208</v>
      </c>
    </row>
    <row r="68" spans="1:13" s="113" customFormat="1" ht="15" customHeight="1">
      <c r="A68" s="44" t="s">
        <v>35</v>
      </c>
      <c r="B68" s="22">
        <v>0.29</v>
      </c>
      <c r="C68" s="15">
        <v>0.11</v>
      </c>
      <c r="D68" s="15">
        <v>0.34</v>
      </c>
      <c r="E68" s="15">
        <v>0.3</v>
      </c>
      <c r="F68" s="15">
        <v>0.37</v>
      </c>
      <c r="G68" s="15">
        <v>0.45</v>
      </c>
      <c r="H68" s="22">
        <f aca="true" t="shared" si="22" ref="H68:M68">H66/H7</f>
        <v>0.37132613105628154</v>
      </c>
      <c r="I68" s="15">
        <f t="shared" si="22"/>
        <v>0.18138763911910963</v>
      </c>
      <c r="J68" s="15">
        <f t="shared" si="22"/>
        <v>0.46688072067370284</v>
      </c>
      <c r="K68" s="15">
        <f t="shared" si="22"/>
        <v>0.4093564435885091</v>
      </c>
      <c r="L68" s="15">
        <f t="shared" si="22"/>
        <v>0.8244230769230769</v>
      </c>
      <c r="M68" s="16">
        <f t="shared" si="22"/>
        <v>1.531568669993491</v>
      </c>
    </row>
    <row r="69" spans="1:13" s="113" customFormat="1" ht="15" customHeight="1">
      <c r="A69" s="44"/>
      <c r="B69" s="22"/>
      <c r="C69" s="15"/>
      <c r="D69" s="15"/>
      <c r="E69" s="15"/>
      <c r="F69" s="15"/>
      <c r="G69" s="15"/>
      <c r="H69" s="22"/>
      <c r="I69" s="15"/>
      <c r="J69" s="15"/>
      <c r="K69" s="15"/>
      <c r="L69" s="15"/>
      <c r="M69" s="16"/>
    </row>
    <row r="70" spans="1:13" s="113" customFormat="1" ht="15" customHeight="1">
      <c r="A70" s="108" t="s">
        <v>71</v>
      </c>
      <c r="B70" s="19"/>
      <c r="C70" s="18"/>
      <c r="D70" s="18"/>
      <c r="E70" s="18"/>
      <c r="F70" s="18"/>
      <c r="G70" s="18"/>
      <c r="H70" s="19"/>
      <c r="I70" s="18"/>
      <c r="J70" s="18"/>
      <c r="K70" s="18"/>
      <c r="L70" s="18"/>
      <c r="M70" s="20"/>
    </row>
    <row r="71" spans="1:13" s="113" customFormat="1" ht="15" customHeight="1">
      <c r="A71" s="44" t="s">
        <v>26</v>
      </c>
      <c r="B71" s="11">
        <v>291829</v>
      </c>
      <c r="C71" s="12"/>
      <c r="D71" s="12">
        <v>230613</v>
      </c>
      <c r="E71" s="12">
        <v>195884</v>
      </c>
      <c r="F71" s="12">
        <v>28710</v>
      </c>
      <c r="G71" s="12">
        <v>6019</v>
      </c>
      <c r="H71" s="19">
        <v>407296</v>
      </c>
      <c r="I71" s="14">
        <f>H71-J71</f>
        <v>116060</v>
      </c>
      <c r="J71" s="18">
        <v>291236</v>
      </c>
      <c r="K71" s="18">
        <v>254756</v>
      </c>
      <c r="L71" s="18">
        <v>32339</v>
      </c>
      <c r="M71" s="20">
        <v>4141</v>
      </c>
    </row>
    <row r="72" spans="1:13" s="113" customFormat="1" ht="15" customHeight="1">
      <c r="A72" s="44" t="s">
        <v>28</v>
      </c>
      <c r="B72" s="22">
        <f aca="true" t="shared" si="23" ref="B72:G72">+B71/B7*100</f>
        <v>80.14902171883068</v>
      </c>
      <c r="C72" s="15">
        <f t="shared" si="23"/>
        <v>0</v>
      </c>
      <c r="D72" s="15">
        <f t="shared" si="23"/>
        <v>84.74773718657784</v>
      </c>
      <c r="E72" s="15">
        <f t="shared" si="23"/>
        <v>83.76265736179529</v>
      </c>
      <c r="F72" s="15">
        <f t="shared" si="23"/>
        <v>90.42519685039369</v>
      </c>
      <c r="G72" s="15">
        <f t="shared" si="23"/>
        <v>92.44355705728766</v>
      </c>
      <c r="H72" s="22">
        <f aca="true" t="shared" si="24" ref="H72:M72">H71/H7*100</f>
        <v>76.8591781855923</v>
      </c>
      <c r="I72" s="15">
        <f t="shared" si="24"/>
        <v>65.43531454732023</v>
      </c>
      <c r="J72" s="15">
        <f t="shared" si="24"/>
        <v>82.6063155386758</v>
      </c>
      <c r="K72" s="15">
        <f t="shared" si="24"/>
        <v>81.7705023270743</v>
      </c>
      <c r="L72" s="15">
        <f t="shared" si="24"/>
        <v>88.8434065934066</v>
      </c>
      <c r="M72" s="16">
        <f t="shared" si="24"/>
        <v>89.84595356910393</v>
      </c>
    </row>
    <row r="73" spans="1:13" s="113" customFormat="1" ht="15" customHeight="1">
      <c r="A73" s="44" t="s">
        <v>29</v>
      </c>
      <c r="B73" s="50">
        <v>2398341</v>
      </c>
      <c r="C73" s="51"/>
      <c r="D73" s="51">
        <v>2022562</v>
      </c>
      <c r="E73" s="51">
        <v>1561429</v>
      </c>
      <c r="F73" s="51">
        <v>353384</v>
      </c>
      <c r="G73" s="51">
        <v>107749</v>
      </c>
      <c r="H73" s="52">
        <v>2934834</v>
      </c>
      <c r="I73" s="62">
        <f>H73-J73</f>
        <v>653510</v>
      </c>
      <c r="J73" s="53">
        <v>2281324</v>
      </c>
      <c r="K73" s="53">
        <v>1868982</v>
      </c>
      <c r="L73" s="53">
        <v>349396</v>
      </c>
      <c r="M73" s="54">
        <v>62946</v>
      </c>
    </row>
    <row r="74" spans="1:15" s="113" customFormat="1" ht="15" customHeight="1">
      <c r="A74" s="44" t="s">
        <v>8</v>
      </c>
      <c r="B74" s="56">
        <f>+B73/$B$73*100</f>
        <v>100</v>
      </c>
      <c r="C74" s="55">
        <f>+C73/$B$73*100</f>
        <v>0</v>
      </c>
      <c r="D74" s="55">
        <f>+D73/$B$73*100</f>
        <v>84.33171096186905</v>
      </c>
      <c r="E74" s="15">
        <f>E73/D73*100</f>
        <v>77.20055058880766</v>
      </c>
      <c r="F74" s="15">
        <f>F73/D73*100</f>
        <v>17.472097270689353</v>
      </c>
      <c r="G74" s="15">
        <f>G73/D73*100</f>
        <v>5.327352140502986</v>
      </c>
      <c r="H74" s="56">
        <f>I74+J74</f>
        <v>100</v>
      </c>
      <c r="I74" s="55">
        <f>I73/H73*100</f>
        <v>22.267358221964173</v>
      </c>
      <c r="J74" s="55">
        <f>J73/H73*100</f>
        <v>77.73264177803583</v>
      </c>
      <c r="K74" s="55">
        <f>K73/J73*100</f>
        <v>81.92532055946458</v>
      </c>
      <c r="L74" s="55">
        <f>L73/J73*100</f>
        <v>15.315492231704045</v>
      </c>
      <c r="M74" s="57">
        <f>M73/J73*100</f>
        <v>2.7591872088313627</v>
      </c>
      <c r="O74" s="121"/>
    </row>
    <row r="75" spans="1:13" s="113" customFormat="1" ht="15" customHeight="1">
      <c r="A75" s="44" t="s">
        <v>36</v>
      </c>
      <c r="B75" s="56">
        <f aca="true" t="shared" si="25" ref="B75:G75">+B73/B7</f>
        <v>6.58689454777154</v>
      </c>
      <c r="C75" s="55">
        <f t="shared" si="25"/>
        <v>0</v>
      </c>
      <c r="D75" s="55">
        <f t="shared" si="25"/>
        <v>7.432692555040663</v>
      </c>
      <c r="E75" s="55">
        <f t="shared" si="25"/>
        <v>6.6768823549534755</v>
      </c>
      <c r="F75" s="55">
        <f t="shared" si="25"/>
        <v>11.130204724409449</v>
      </c>
      <c r="G75" s="55">
        <f t="shared" si="25"/>
        <v>16.548763630778684</v>
      </c>
      <c r="H75" s="56">
        <f aca="true" t="shared" si="26" ref="H75:M75">H73/H7</f>
        <v>5.538206349955182</v>
      </c>
      <c r="I75" s="55">
        <f t="shared" si="26"/>
        <v>3.6845280380681755</v>
      </c>
      <c r="J75" s="55">
        <f t="shared" si="26"/>
        <v>6.470758085880661</v>
      </c>
      <c r="K75" s="55">
        <f t="shared" si="26"/>
        <v>5.998979297063071</v>
      </c>
      <c r="L75" s="55">
        <f t="shared" si="26"/>
        <v>9.598791208791209</v>
      </c>
      <c r="M75" s="57">
        <f t="shared" si="26"/>
        <v>13.657192449555218</v>
      </c>
    </row>
    <row r="76" spans="1:13" s="113" customFormat="1" ht="15" customHeight="1">
      <c r="A76" s="44"/>
      <c r="B76" s="56"/>
      <c r="C76" s="55"/>
      <c r="D76" s="55"/>
      <c r="E76" s="55"/>
      <c r="F76" s="55"/>
      <c r="G76" s="55"/>
      <c r="H76" s="56"/>
      <c r="I76" s="55"/>
      <c r="J76" s="55"/>
      <c r="K76" s="55"/>
      <c r="L76" s="55"/>
      <c r="M76" s="57"/>
    </row>
    <row r="77" spans="1:13" s="113" customFormat="1" ht="15" customHeight="1">
      <c r="A77" s="108" t="s">
        <v>72</v>
      </c>
      <c r="B77" s="50"/>
      <c r="C77" s="51"/>
      <c r="D77" s="51"/>
      <c r="E77" s="51"/>
      <c r="F77" s="51"/>
      <c r="G77" s="51"/>
      <c r="H77" s="52"/>
      <c r="I77" s="53"/>
      <c r="J77" s="53"/>
      <c r="K77" s="53"/>
      <c r="L77" s="53"/>
      <c r="M77" s="54"/>
    </row>
    <row r="78" spans="1:13" s="113" customFormat="1" ht="15" customHeight="1">
      <c r="A78" s="44" t="s">
        <v>26</v>
      </c>
      <c r="B78" s="50">
        <v>271400</v>
      </c>
      <c r="C78" s="51">
        <v>0</v>
      </c>
      <c r="D78" s="51">
        <v>217625</v>
      </c>
      <c r="E78" s="51">
        <v>184037</v>
      </c>
      <c r="F78" s="51">
        <v>27698</v>
      </c>
      <c r="G78" s="51">
        <v>5890</v>
      </c>
      <c r="H78" s="52">
        <v>359608</v>
      </c>
      <c r="I78" s="14">
        <f>H78-J78</f>
        <v>97930</v>
      </c>
      <c r="J78" s="53">
        <v>261678</v>
      </c>
      <c r="K78" s="53">
        <v>227805</v>
      </c>
      <c r="L78" s="53">
        <v>29937</v>
      </c>
      <c r="M78" s="54">
        <v>3936</v>
      </c>
    </row>
    <row r="79" spans="1:13" s="113" customFormat="1" ht="15" customHeight="1">
      <c r="A79" s="44" t="s">
        <v>28</v>
      </c>
      <c r="B79" s="56">
        <f aca="true" t="shared" si="27" ref="B79:G79">+B78/B7*100</f>
        <v>74.53832379403913</v>
      </c>
      <c r="C79" s="55">
        <f t="shared" si="27"/>
        <v>0</v>
      </c>
      <c r="D79" s="55">
        <f t="shared" si="27"/>
        <v>79.97479025566209</v>
      </c>
      <c r="E79" s="55">
        <f t="shared" si="27"/>
        <v>78.696719348659</v>
      </c>
      <c r="F79" s="55">
        <f t="shared" si="27"/>
        <v>87.23779527559054</v>
      </c>
      <c r="G79" s="55">
        <f t="shared" si="27"/>
        <v>90.46229457840577</v>
      </c>
      <c r="H79" s="56">
        <f aca="true" t="shared" si="28" ref="H79:M79">H78/H7*100</f>
        <v>67.86016889182432</v>
      </c>
      <c r="I79" s="55">
        <f t="shared" si="28"/>
        <v>55.213513300181546</v>
      </c>
      <c r="J79" s="55">
        <f t="shared" si="28"/>
        <v>74.22247056521036</v>
      </c>
      <c r="K79" s="55">
        <f t="shared" si="28"/>
        <v>73.11988444872412</v>
      </c>
      <c r="L79" s="55">
        <f t="shared" si="28"/>
        <v>82.24450549450549</v>
      </c>
      <c r="M79" s="57">
        <f t="shared" si="28"/>
        <v>85.39813408548493</v>
      </c>
    </row>
    <row r="80" spans="1:13" s="113" customFormat="1" ht="15" customHeight="1">
      <c r="A80" s="44" t="s">
        <v>30</v>
      </c>
      <c r="B80" s="50">
        <v>1248990</v>
      </c>
      <c r="C80" s="51">
        <v>0</v>
      </c>
      <c r="D80" s="51">
        <v>1055618</v>
      </c>
      <c r="E80" s="51">
        <v>816026</v>
      </c>
      <c r="F80" s="51">
        <v>180920</v>
      </c>
      <c r="G80" s="51">
        <v>58672</v>
      </c>
      <c r="H80" s="52">
        <v>1845685</v>
      </c>
      <c r="I80" s="14">
        <f>H80-J80</f>
        <v>409799</v>
      </c>
      <c r="J80" s="53">
        <v>1435886</v>
      </c>
      <c r="K80" s="53">
        <v>1173129</v>
      </c>
      <c r="L80" s="53">
        <v>220734</v>
      </c>
      <c r="M80" s="54">
        <v>42023</v>
      </c>
    </row>
    <row r="81" spans="1:15" s="113" customFormat="1" ht="15" customHeight="1">
      <c r="A81" s="44" t="s">
        <v>8</v>
      </c>
      <c r="B81" s="56">
        <f>+B80/$B$80*100</f>
        <v>100</v>
      </c>
      <c r="C81" s="55">
        <f>+C80/$B$80*100</f>
        <v>0</v>
      </c>
      <c r="D81" s="55">
        <f>+D80/$B$80*100</f>
        <v>84.51773032610349</v>
      </c>
      <c r="E81" s="15">
        <f>E80/D80*100</f>
        <v>77.30315322398822</v>
      </c>
      <c r="F81" s="15">
        <f>F80/D80*100</f>
        <v>17.13877557980254</v>
      </c>
      <c r="G81" s="15">
        <f>G80/D80*100</f>
        <v>5.558071196209235</v>
      </c>
      <c r="H81" s="56">
        <f>I81+J81</f>
        <v>100</v>
      </c>
      <c r="I81" s="55">
        <f>I80/H80*100</f>
        <v>22.203084491665695</v>
      </c>
      <c r="J81" s="55">
        <f>J80/H80*100</f>
        <v>77.79691550833431</v>
      </c>
      <c r="K81" s="55">
        <f>K80/J80*100</f>
        <v>81.70070604490886</v>
      </c>
      <c r="L81" s="55">
        <f>L80/J80*100</f>
        <v>15.372668860898427</v>
      </c>
      <c r="M81" s="57">
        <f>M80/J80*100</f>
        <v>2.9266250941927145</v>
      </c>
      <c r="O81" s="121"/>
    </row>
    <row r="82" spans="1:13" s="113" customFormat="1" ht="15" customHeight="1">
      <c r="A82" s="45" t="s">
        <v>37</v>
      </c>
      <c r="B82" s="58">
        <f aca="true" t="shared" si="29" ref="B82:G82">+B80/B7</f>
        <v>3.4302734353543456</v>
      </c>
      <c r="C82" s="59">
        <f t="shared" si="29"/>
        <v>0</v>
      </c>
      <c r="D82" s="59">
        <f t="shared" si="29"/>
        <v>3.879279868585939</v>
      </c>
      <c r="E82" s="59">
        <f t="shared" si="29"/>
        <v>3.489437944718117</v>
      </c>
      <c r="F82" s="59">
        <f t="shared" si="29"/>
        <v>5.698267716535433</v>
      </c>
      <c r="G82" s="59">
        <f t="shared" si="29"/>
        <v>9.01121179542313</v>
      </c>
      <c r="H82" s="58">
        <f aca="true" t="shared" si="30" ref="H82:M82">H80/H7</f>
        <v>3.482917393970845</v>
      </c>
      <c r="I82" s="59">
        <f t="shared" si="30"/>
        <v>2.3104710034617684</v>
      </c>
      <c r="J82" s="59">
        <f t="shared" si="30"/>
        <v>4.072753780218346</v>
      </c>
      <c r="K82" s="59">
        <f t="shared" si="30"/>
        <v>3.765459797785267</v>
      </c>
      <c r="L82" s="59">
        <f t="shared" si="30"/>
        <v>6.064120879120879</v>
      </c>
      <c r="M82" s="60">
        <f t="shared" si="30"/>
        <v>9.117596007810805</v>
      </c>
    </row>
    <row r="83" spans="1:13" s="113" customFormat="1" ht="15" customHeight="1">
      <c r="A83" s="124" t="s">
        <v>54</v>
      </c>
      <c r="B83" s="50"/>
      <c r="C83" s="55"/>
      <c r="D83" s="55"/>
      <c r="E83" s="15"/>
      <c r="F83" s="15"/>
      <c r="G83" s="15"/>
      <c r="H83" s="55"/>
      <c r="I83" s="55"/>
      <c r="J83" s="55"/>
      <c r="K83" s="55"/>
      <c r="L83" s="55"/>
      <c r="M83" s="55"/>
    </row>
    <row r="84" spans="1:7" s="113" customFormat="1" ht="15" customHeight="1">
      <c r="A84" s="122"/>
      <c r="B84" s="122"/>
      <c r="C84" s="122"/>
      <c r="D84" s="122"/>
      <c r="E84" s="122"/>
      <c r="F84" s="122"/>
      <c r="G84" s="122"/>
    </row>
    <row r="85" spans="1:13" ht="15" customHeight="1">
      <c r="A85" s="12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 ht="1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 ht="1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 ht="1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ht="1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ht="15" customHeight="1">
      <c r="B90" s="2"/>
      <c r="C90" s="2"/>
      <c r="D90" s="2"/>
      <c r="E90" s="2"/>
      <c r="F90" s="2"/>
      <c r="G90" s="2"/>
      <c r="H90" s="3"/>
      <c r="I90" s="3"/>
      <c r="J90" s="3"/>
      <c r="K90" s="3"/>
      <c r="L90" s="3"/>
      <c r="M90" s="3"/>
    </row>
    <row r="91" spans="2:13" ht="15" customHeight="1">
      <c r="B91" s="2"/>
      <c r="C91" s="2"/>
      <c r="D91" s="2"/>
      <c r="E91" s="2"/>
      <c r="F91" s="2"/>
      <c r="G91" s="2"/>
      <c r="H91" s="3"/>
      <c r="I91" s="3"/>
      <c r="J91" s="3"/>
      <c r="K91" s="3"/>
      <c r="L91" s="3"/>
      <c r="M91" s="3"/>
    </row>
    <row r="92" spans="2:13" ht="15" customHeight="1">
      <c r="B92" s="2"/>
      <c r="C92" s="2"/>
      <c r="D92" s="2"/>
      <c r="E92" s="2"/>
      <c r="F92" s="2"/>
      <c r="G92" s="2"/>
      <c r="H92" s="3"/>
      <c r="I92" s="3"/>
      <c r="J92" s="3"/>
      <c r="K92" s="3"/>
      <c r="L92" s="3"/>
      <c r="M92" s="3"/>
    </row>
    <row r="93" spans="2:13" ht="15" customHeight="1">
      <c r="B93" s="2"/>
      <c r="C93" s="2"/>
      <c r="D93" s="2"/>
      <c r="E93" s="2"/>
      <c r="F93" s="2"/>
      <c r="G93" s="2"/>
      <c r="H93" s="3"/>
      <c r="I93" s="3"/>
      <c r="J93" s="3"/>
      <c r="K93" s="3"/>
      <c r="L93" s="3"/>
      <c r="M93" s="3"/>
    </row>
    <row r="94" spans="2:13" ht="15" customHeight="1">
      <c r="B94" s="2"/>
      <c r="C94" s="2"/>
      <c r="D94" s="2"/>
      <c r="E94" s="2"/>
      <c r="F94" s="2"/>
      <c r="G94" s="2"/>
      <c r="H94" s="3"/>
      <c r="I94" s="3"/>
      <c r="J94" s="3"/>
      <c r="K94" s="3"/>
      <c r="L94" s="3"/>
      <c r="M94" s="3"/>
    </row>
    <row r="95" spans="2:13" ht="15" customHeight="1">
      <c r="B95" s="2"/>
      <c r="C95" s="2"/>
      <c r="D95" s="2"/>
      <c r="E95" s="2"/>
      <c r="F95" s="2"/>
      <c r="G95" s="2"/>
      <c r="H95" s="3"/>
      <c r="I95" s="3"/>
      <c r="J95" s="3"/>
      <c r="K95" s="3"/>
      <c r="L95" s="3"/>
      <c r="M95" s="3"/>
    </row>
    <row r="96" spans="2:13" ht="15" customHeight="1">
      <c r="B96" s="2"/>
      <c r="C96" s="2"/>
      <c r="D96" s="2"/>
      <c r="E96" s="2"/>
      <c r="F96" s="2"/>
      <c r="G96" s="2"/>
      <c r="H96" s="3"/>
      <c r="I96" s="3"/>
      <c r="J96" s="3"/>
      <c r="K96" s="3"/>
      <c r="L96" s="3"/>
      <c r="M96" s="3"/>
    </row>
    <row r="97" spans="2:13" ht="15" customHeight="1">
      <c r="B97" s="2"/>
      <c r="C97" s="2"/>
      <c r="D97" s="2"/>
      <c r="E97" s="2"/>
      <c r="F97" s="2"/>
      <c r="G97" s="2"/>
      <c r="H97" s="3"/>
      <c r="I97" s="3"/>
      <c r="J97" s="3"/>
      <c r="K97" s="3"/>
      <c r="L97" s="3"/>
      <c r="M97" s="3"/>
    </row>
  </sheetData>
  <sheetProtection/>
  <mergeCells count="10">
    <mergeCell ref="A1:M1"/>
    <mergeCell ref="A4:A6"/>
    <mergeCell ref="B4:G4"/>
    <mergeCell ref="H4:M4"/>
    <mergeCell ref="B5:B6"/>
    <mergeCell ref="C5:C6"/>
    <mergeCell ref="D5:G5"/>
    <mergeCell ref="H5:H6"/>
    <mergeCell ref="I5:I6"/>
    <mergeCell ref="J5:M5"/>
  </mergeCells>
  <printOptions/>
  <pageMargins left="1" right="0.75" top="1" bottom="1" header="0.5" footer="0.5"/>
  <pageSetup firstPageNumber="21" useFirstPageNumber="1" horizontalDpi="600" verticalDpi="600" orientation="portrait" scale="95" r:id="rId1"/>
  <headerFooter alignWithMargins="0">
    <oddFooter>&amp;L&amp;"Arial Narrow,Regular"&amp;8Zila Series : Noakhali&amp;C&amp;"Arial Narrow,Regular"&amp;8&amp;P</oddFooter>
  </headerFooter>
  <rowBreaks count="1" manualBreakCount="1">
    <brk id="4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102"/>
  <sheetViews>
    <sheetView tabSelected="1" zoomScaleSheetLayoutView="100" zoomScalePageLayoutView="0" workbookViewId="0" topLeftCell="A1">
      <selection activeCell="E10" sqref="E10"/>
    </sheetView>
  </sheetViews>
  <sheetFormatPr defaultColWidth="9.140625" defaultRowHeight="15" customHeight="1"/>
  <cols>
    <col min="1" max="1" width="21.00390625" style="2" customWidth="1"/>
    <col min="2" max="7" width="5.7109375" style="2" customWidth="1"/>
    <col min="8" max="8" width="6.140625" style="2" customWidth="1"/>
    <col min="9" max="9" width="6.421875" style="3" customWidth="1"/>
    <col min="10" max="13" width="5.7109375" style="3" customWidth="1"/>
    <col min="14" max="14" width="9.140625" style="3" customWidth="1"/>
    <col min="15" max="15" width="8.7109375" style="3" customWidth="1"/>
    <col min="16" max="16384" width="9.140625" style="3" customWidth="1"/>
  </cols>
  <sheetData>
    <row r="1" spans="1:13" ht="15" customHeight="1">
      <c r="A1" s="153" t="s">
        <v>66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5" customHeight="1">
      <c r="A2" s="18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" customHeight="1">
      <c r="A3" s="6" t="s">
        <v>55</v>
      </c>
      <c r="B3" s="14"/>
      <c r="C3" s="14"/>
      <c r="D3" s="14"/>
      <c r="E3" s="150" t="s">
        <v>51</v>
      </c>
      <c r="F3" s="151"/>
      <c r="G3" s="151"/>
      <c r="H3" s="151"/>
      <c r="I3" s="111"/>
      <c r="J3" s="14"/>
      <c r="K3" s="91" t="s">
        <v>0</v>
      </c>
      <c r="L3" s="14"/>
      <c r="M3" s="14"/>
    </row>
    <row r="4" spans="1:24" ht="15" customHeight="1">
      <c r="A4" s="160" t="s">
        <v>1</v>
      </c>
      <c r="B4" s="155">
        <v>1996</v>
      </c>
      <c r="C4" s="156"/>
      <c r="D4" s="156"/>
      <c r="E4" s="156"/>
      <c r="F4" s="156"/>
      <c r="G4" s="157"/>
      <c r="H4" s="158">
        <v>2008</v>
      </c>
      <c r="I4" s="158"/>
      <c r="J4" s="158"/>
      <c r="K4" s="158"/>
      <c r="L4" s="158"/>
      <c r="M4" s="158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</row>
    <row r="5" spans="1:24" ht="15" customHeight="1">
      <c r="A5" s="160"/>
      <c r="B5" s="162" t="s">
        <v>2</v>
      </c>
      <c r="C5" s="162" t="s">
        <v>46</v>
      </c>
      <c r="D5" s="160" t="s">
        <v>3</v>
      </c>
      <c r="E5" s="160"/>
      <c r="F5" s="160"/>
      <c r="G5" s="160"/>
      <c r="H5" s="161" t="s">
        <v>2</v>
      </c>
      <c r="I5" s="161" t="s">
        <v>33</v>
      </c>
      <c r="J5" s="160" t="s">
        <v>3</v>
      </c>
      <c r="K5" s="160"/>
      <c r="L5" s="160"/>
      <c r="M5" s="160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</row>
    <row r="6" spans="1:24" ht="15" customHeight="1">
      <c r="A6" s="160"/>
      <c r="B6" s="162"/>
      <c r="C6" s="162"/>
      <c r="D6" s="8" t="s">
        <v>47</v>
      </c>
      <c r="E6" s="8" t="s">
        <v>4</v>
      </c>
      <c r="F6" s="8" t="s">
        <v>5</v>
      </c>
      <c r="G6" s="8" t="s">
        <v>6</v>
      </c>
      <c r="H6" s="161"/>
      <c r="I6" s="161"/>
      <c r="J6" s="8" t="s">
        <v>47</v>
      </c>
      <c r="K6" s="8" t="s">
        <v>4</v>
      </c>
      <c r="L6" s="8" t="s">
        <v>5</v>
      </c>
      <c r="M6" s="8" t="s">
        <v>6</v>
      </c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</row>
    <row r="7" spans="1:24" ht="15" customHeight="1">
      <c r="A7" s="115" t="s">
        <v>7</v>
      </c>
      <c r="B7" s="50">
        <v>107068</v>
      </c>
      <c r="C7" s="51">
        <v>24386</v>
      </c>
      <c r="D7" s="51">
        <v>82682</v>
      </c>
      <c r="E7" s="51">
        <v>66132</v>
      </c>
      <c r="F7" s="51">
        <v>13033</v>
      </c>
      <c r="G7" s="63">
        <v>3517</v>
      </c>
      <c r="H7" s="53">
        <v>87209</v>
      </c>
      <c r="I7" s="62">
        <f>H7-J7</f>
        <v>39550</v>
      </c>
      <c r="J7" s="62">
        <v>47659</v>
      </c>
      <c r="K7" s="62">
        <v>41270</v>
      </c>
      <c r="L7" s="62">
        <v>5707</v>
      </c>
      <c r="M7" s="64">
        <v>682</v>
      </c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</row>
    <row r="8" spans="1:24" ht="15" customHeight="1">
      <c r="A8" s="44" t="s">
        <v>8</v>
      </c>
      <c r="B8" s="50">
        <f>+B7/$B$7*100</f>
        <v>100</v>
      </c>
      <c r="C8" s="55">
        <f>+C7/$B$7*100</f>
        <v>22.776179624164083</v>
      </c>
      <c r="D8" s="55">
        <f>+D7/$B$7*100</f>
        <v>77.22382037583591</v>
      </c>
      <c r="E8" s="55">
        <f>E7/D7*100</f>
        <v>79.98355143803973</v>
      </c>
      <c r="F8" s="55">
        <f>F7/D7*100</f>
        <v>15.762802060908058</v>
      </c>
      <c r="G8" s="55">
        <f>G7/D7*100</f>
        <v>4.253646501052224</v>
      </c>
      <c r="H8" s="77">
        <f>+H7/H7*100</f>
        <v>100</v>
      </c>
      <c r="I8" s="55">
        <f>+I7/H7*100</f>
        <v>45.350823882856126</v>
      </c>
      <c r="J8" s="55">
        <f>+J7/H7*100</f>
        <v>54.649176117143874</v>
      </c>
      <c r="K8" s="55">
        <f>+K7/J7*100</f>
        <v>86.59434734257958</v>
      </c>
      <c r="L8" s="55">
        <f>+L7/J7*100</f>
        <v>11.974653265909902</v>
      </c>
      <c r="M8" s="57">
        <f>+M7/J7*100</f>
        <v>1.4309993915105226</v>
      </c>
      <c r="P8" s="92"/>
      <c r="Q8" s="92"/>
      <c r="R8" s="92"/>
      <c r="S8" s="92"/>
      <c r="T8" s="92"/>
      <c r="U8" s="92"/>
      <c r="V8" s="92"/>
      <c r="W8" s="92"/>
      <c r="X8" s="92"/>
    </row>
    <row r="9" spans="1:24" ht="15" customHeight="1">
      <c r="A9" s="106" t="s">
        <v>42</v>
      </c>
      <c r="B9" s="52"/>
      <c r="C9" s="53"/>
      <c r="D9" s="53"/>
      <c r="E9" s="53"/>
      <c r="F9" s="53"/>
      <c r="G9" s="53"/>
      <c r="H9" s="52"/>
      <c r="I9" s="62"/>
      <c r="J9" s="62"/>
      <c r="K9" s="62"/>
      <c r="L9" s="62"/>
      <c r="M9" s="54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</row>
    <row r="10" spans="1:24" ht="15" customHeight="1">
      <c r="A10" s="46" t="s">
        <v>9</v>
      </c>
      <c r="B10" s="50">
        <v>70666</v>
      </c>
      <c r="C10" s="51">
        <v>17382</v>
      </c>
      <c r="D10" s="51">
        <v>53284</v>
      </c>
      <c r="E10" s="51">
        <v>47727</v>
      </c>
      <c r="F10" s="51">
        <v>4797</v>
      </c>
      <c r="G10" s="51">
        <v>760</v>
      </c>
      <c r="H10" s="52">
        <v>64966</v>
      </c>
      <c r="I10" s="62">
        <f>H10-J10</f>
        <v>34415</v>
      </c>
      <c r="J10" s="62">
        <v>30551</v>
      </c>
      <c r="K10" s="62">
        <v>28223</v>
      </c>
      <c r="L10" s="62">
        <v>2114</v>
      </c>
      <c r="M10" s="54">
        <v>214</v>
      </c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</row>
    <row r="11" spans="1:24" ht="15" customHeight="1">
      <c r="A11" s="44" t="s">
        <v>8</v>
      </c>
      <c r="B11" s="50">
        <f>+B10/$B$10*100</f>
        <v>100</v>
      </c>
      <c r="C11" s="55">
        <f>+C10/$B$10*100</f>
        <v>24.59740186228172</v>
      </c>
      <c r="D11" s="55">
        <f>+D10/$B$10*100</f>
        <v>75.40259813771829</v>
      </c>
      <c r="E11" s="55">
        <f>E10/D10*100</f>
        <v>89.57097815479318</v>
      </c>
      <c r="F11" s="55">
        <f>F10/D10*100</f>
        <v>9.002702499812326</v>
      </c>
      <c r="G11" s="55">
        <f>G10/D10*100</f>
        <v>1.42631934539449</v>
      </c>
      <c r="H11" s="77">
        <f>+H10/H10*100</f>
        <v>100</v>
      </c>
      <c r="I11" s="55">
        <f>+I10/H10*100</f>
        <v>52.97386325154696</v>
      </c>
      <c r="J11" s="55">
        <f>+J10/H10*100</f>
        <v>47.026136748453034</v>
      </c>
      <c r="K11" s="55">
        <f>+K10/J10*100</f>
        <v>92.37995482962914</v>
      </c>
      <c r="L11" s="55">
        <f>+L10/J10*100</f>
        <v>6.919577100585905</v>
      </c>
      <c r="M11" s="57">
        <f>+M10/J10*100</f>
        <v>0.7004680697849498</v>
      </c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</row>
    <row r="12" spans="1:24" ht="15" customHeight="1">
      <c r="A12" s="44" t="s">
        <v>10</v>
      </c>
      <c r="B12" s="56">
        <f aca="true" t="shared" si="0" ref="B12:G12">+B10/B7*100</f>
        <v>66.00104606418351</v>
      </c>
      <c r="C12" s="55">
        <f t="shared" si="0"/>
        <v>71.27860247683097</v>
      </c>
      <c r="D12" s="55">
        <f t="shared" si="0"/>
        <v>64.4444981979149</v>
      </c>
      <c r="E12" s="55">
        <f t="shared" si="0"/>
        <v>72.16929776810017</v>
      </c>
      <c r="F12" s="55">
        <f t="shared" si="0"/>
        <v>36.80656794291414</v>
      </c>
      <c r="G12" s="55">
        <f t="shared" si="0"/>
        <v>21.609326130224623</v>
      </c>
      <c r="H12" s="56">
        <f>+H10/$H$7*100</f>
        <v>74.49460491463037</v>
      </c>
      <c r="I12" s="55">
        <f>+I10/$I$7*100</f>
        <v>87.01643489254108</v>
      </c>
      <c r="J12" s="55">
        <f>+J10/$J$7*100</f>
        <v>64.10331731677122</v>
      </c>
      <c r="K12" s="55">
        <f>+K10/$K$7*100</f>
        <v>68.38623697601163</v>
      </c>
      <c r="L12" s="55">
        <f>+L10/$L$7*100</f>
        <v>37.04222884177326</v>
      </c>
      <c r="M12" s="57">
        <f>+M10/$M$7*100</f>
        <v>31.378299120234605</v>
      </c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</row>
    <row r="13" spans="1:24" ht="15" customHeight="1">
      <c r="A13" s="46"/>
      <c r="B13" s="75"/>
      <c r="C13" s="66"/>
      <c r="D13" s="66"/>
      <c r="E13" s="66"/>
      <c r="F13" s="66"/>
      <c r="G13" s="66"/>
      <c r="H13" s="52"/>
      <c r="I13" s="62"/>
      <c r="J13" s="62"/>
      <c r="K13" s="62"/>
      <c r="L13" s="62"/>
      <c r="M13" s="54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</row>
    <row r="14" spans="1:24" ht="15" customHeight="1">
      <c r="A14" s="46" t="s">
        <v>11</v>
      </c>
      <c r="B14" s="50">
        <v>24238</v>
      </c>
      <c r="C14" s="51">
        <v>263</v>
      </c>
      <c r="D14" s="51">
        <v>23975</v>
      </c>
      <c r="E14" s="51">
        <v>13689</v>
      </c>
      <c r="F14" s="51">
        <v>7607</v>
      </c>
      <c r="G14" s="51">
        <v>2679</v>
      </c>
      <c r="H14" s="52">
        <v>16465</v>
      </c>
      <c r="I14" s="62">
        <f>H14-J14</f>
        <v>440</v>
      </c>
      <c r="J14" s="62">
        <v>16025</v>
      </c>
      <c r="K14" s="62">
        <v>12071</v>
      </c>
      <c r="L14" s="62">
        <v>3496</v>
      </c>
      <c r="M14" s="54">
        <v>458</v>
      </c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</row>
    <row r="15" spans="1:24" ht="15" customHeight="1">
      <c r="A15" s="44" t="s">
        <v>12</v>
      </c>
      <c r="B15" s="50">
        <v>100</v>
      </c>
      <c r="C15" s="51">
        <v>1.09</v>
      </c>
      <c r="D15" s="51">
        <v>98.91</v>
      </c>
      <c r="E15" s="55">
        <f>E14/D14*100</f>
        <v>57.09697601668404</v>
      </c>
      <c r="F15" s="55">
        <f>F14/D14*100</f>
        <v>31.728884254431698</v>
      </c>
      <c r="G15" s="55">
        <f>G14/D14*100</f>
        <v>11.174139728884255</v>
      </c>
      <c r="H15" s="77">
        <f>+H14/H14*100</f>
        <v>100</v>
      </c>
      <c r="I15" s="55">
        <f>+I14/H14*100</f>
        <v>2.6723352566049194</v>
      </c>
      <c r="J15" s="55">
        <f>+J14/H14*100</f>
        <v>97.32766474339508</v>
      </c>
      <c r="K15" s="55">
        <f>+K14/J14*100</f>
        <v>75.32605304212169</v>
      </c>
      <c r="L15" s="55">
        <f>+L14/J14*100</f>
        <v>21.81591263650546</v>
      </c>
      <c r="M15" s="57">
        <f>+M14/J14*100</f>
        <v>2.858034321372855</v>
      </c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</row>
    <row r="16" spans="1:24" ht="15" customHeight="1">
      <c r="A16" s="44" t="s">
        <v>10</v>
      </c>
      <c r="B16" s="56">
        <f aca="true" t="shared" si="1" ref="B16:G16">+B14/B7*100</f>
        <v>22.63794971420032</v>
      </c>
      <c r="C16" s="55">
        <f t="shared" si="1"/>
        <v>1.0784876568522923</v>
      </c>
      <c r="D16" s="55">
        <f t="shared" si="1"/>
        <v>28.996637720422825</v>
      </c>
      <c r="E16" s="55">
        <f t="shared" si="1"/>
        <v>20.699510070767555</v>
      </c>
      <c r="F16" s="55">
        <f t="shared" si="1"/>
        <v>58.367221668073356</v>
      </c>
      <c r="G16" s="55">
        <f t="shared" si="1"/>
        <v>76.1728746090418</v>
      </c>
      <c r="H16" s="56">
        <f>+H14/$H$7*100</f>
        <v>18.879932117098004</v>
      </c>
      <c r="I16" s="55">
        <f>+I14/$I$7*100</f>
        <v>1.1125158027812896</v>
      </c>
      <c r="J16" s="55">
        <f>+J14/$J$7*100</f>
        <v>33.6242892213433</v>
      </c>
      <c r="K16" s="55">
        <f>+K14/$K$7*100</f>
        <v>29.2488490428883</v>
      </c>
      <c r="L16" s="55">
        <f>+L14/$L$7*100</f>
        <v>61.258104082705444</v>
      </c>
      <c r="M16" s="57">
        <f>+M14/$M$7*100</f>
        <v>67.15542521994135</v>
      </c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</row>
    <row r="17" spans="1:24" ht="15" customHeight="1">
      <c r="A17" s="46"/>
      <c r="B17" s="52"/>
      <c r="C17" s="66"/>
      <c r="D17" s="66"/>
      <c r="E17" s="66"/>
      <c r="F17" s="66"/>
      <c r="G17" s="66"/>
      <c r="H17" s="52"/>
      <c r="I17" s="62"/>
      <c r="J17" s="62"/>
      <c r="K17" s="62"/>
      <c r="L17" s="62"/>
      <c r="M17" s="54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</row>
    <row r="18" spans="1:24" ht="15" customHeight="1">
      <c r="A18" s="46" t="s">
        <v>13</v>
      </c>
      <c r="B18" s="50">
        <v>12164</v>
      </c>
      <c r="C18" s="51">
        <v>6741</v>
      </c>
      <c r="D18" s="51">
        <v>5423</v>
      </c>
      <c r="E18" s="51">
        <v>4716</v>
      </c>
      <c r="F18" s="51">
        <v>629</v>
      </c>
      <c r="G18" s="51">
        <v>78</v>
      </c>
      <c r="H18" s="52">
        <v>5778</v>
      </c>
      <c r="I18" s="62">
        <f>H18-J18</f>
        <v>4695</v>
      </c>
      <c r="J18" s="62">
        <v>1083</v>
      </c>
      <c r="K18" s="62">
        <v>976</v>
      </c>
      <c r="L18" s="62">
        <v>97</v>
      </c>
      <c r="M18" s="54">
        <v>10</v>
      </c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</row>
    <row r="19" spans="1:24" ht="15" customHeight="1">
      <c r="A19" s="44" t="s">
        <v>8</v>
      </c>
      <c r="B19" s="50">
        <f>+B18/$B$18*100</f>
        <v>100</v>
      </c>
      <c r="C19" s="55">
        <f>+C18/$B$18*100</f>
        <v>55.4176257809931</v>
      </c>
      <c r="D19" s="55">
        <f>+D18/$B$18*100</f>
        <v>44.5823742190069</v>
      </c>
      <c r="E19" s="55">
        <f>E18/D18*100</f>
        <v>86.96293564447723</v>
      </c>
      <c r="F19" s="55">
        <f>F18/D18*100</f>
        <v>11.598746081504702</v>
      </c>
      <c r="G19" s="55">
        <f>G18/D18*100</f>
        <v>1.438318274018071</v>
      </c>
      <c r="H19" s="77">
        <f>+H18/H18*100</f>
        <v>100</v>
      </c>
      <c r="I19" s="55">
        <f>+I18/H18*100</f>
        <v>81.2564901349948</v>
      </c>
      <c r="J19" s="55">
        <f>+J18/H18*100</f>
        <v>18.743509865005194</v>
      </c>
      <c r="K19" s="55">
        <f>+K18/J18*100</f>
        <v>90.12003693444137</v>
      </c>
      <c r="L19" s="55">
        <f>+L18/J18*100</f>
        <v>8.956602031394276</v>
      </c>
      <c r="M19" s="57">
        <f>+M18/J18*100</f>
        <v>0.9233610341643583</v>
      </c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</row>
    <row r="20" spans="1:24" ht="15" customHeight="1">
      <c r="A20" s="44" t="s">
        <v>10</v>
      </c>
      <c r="B20" s="56">
        <f aca="true" t="shared" si="2" ref="B20:G20">+B18/B7*100</f>
        <v>11.36100422161617</v>
      </c>
      <c r="C20" s="55">
        <f t="shared" si="2"/>
        <v>27.64290986631674</v>
      </c>
      <c r="D20" s="55">
        <f t="shared" si="2"/>
        <v>6.558864081662271</v>
      </c>
      <c r="E20" s="55">
        <f t="shared" si="2"/>
        <v>7.131192161132281</v>
      </c>
      <c r="F20" s="55">
        <f t="shared" si="2"/>
        <v>4.826210389012506</v>
      </c>
      <c r="G20" s="55">
        <f t="shared" si="2"/>
        <v>2.2177992607335795</v>
      </c>
      <c r="H20" s="56">
        <f>+H18/$H$7*100</f>
        <v>6.625462968271624</v>
      </c>
      <c r="I20" s="55">
        <f>+I18/$I$7*100</f>
        <v>11.871049304677623</v>
      </c>
      <c r="J20" s="55">
        <f>+J18/$J$7*100</f>
        <v>2.272393461885478</v>
      </c>
      <c r="K20" s="55">
        <f>+K18/$K$7*100</f>
        <v>2.364913981100073</v>
      </c>
      <c r="L20" s="55">
        <f>+L18/$L$7*100</f>
        <v>1.6996670755212897</v>
      </c>
      <c r="M20" s="57">
        <f>+M18/$M$7*100</f>
        <v>1.466275659824047</v>
      </c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</row>
    <row r="21" spans="1:24" ht="15" customHeight="1">
      <c r="A21" s="46"/>
      <c r="B21" s="50"/>
      <c r="C21" s="51"/>
      <c r="D21" s="51"/>
      <c r="E21" s="51"/>
      <c r="F21" s="51"/>
      <c r="G21" s="51"/>
      <c r="H21" s="52"/>
      <c r="I21" s="62"/>
      <c r="J21" s="62"/>
      <c r="K21" s="62"/>
      <c r="L21" s="62"/>
      <c r="M21" s="54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</row>
    <row r="22" spans="1:24" ht="15" customHeight="1">
      <c r="A22" s="106" t="s">
        <v>14</v>
      </c>
      <c r="B22" s="50">
        <v>34449</v>
      </c>
      <c r="C22" s="51">
        <v>12317</v>
      </c>
      <c r="D22" s="51">
        <v>22132</v>
      </c>
      <c r="E22" s="51">
        <v>20522</v>
      </c>
      <c r="F22" s="51">
        <v>1385</v>
      </c>
      <c r="G22" s="51">
        <v>225</v>
      </c>
      <c r="H22" s="52">
        <v>30636</v>
      </c>
      <c r="I22" s="62">
        <f>H22-J22</f>
        <v>9043</v>
      </c>
      <c r="J22" s="62">
        <v>21593</v>
      </c>
      <c r="K22" s="62">
        <v>18331</v>
      </c>
      <c r="L22" s="62">
        <v>2978</v>
      </c>
      <c r="M22" s="54">
        <v>284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</row>
    <row r="23" spans="1:24" ht="15" customHeight="1">
      <c r="A23" s="44" t="s">
        <v>12</v>
      </c>
      <c r="B23" s="50">
        <f>+B22/$B$22*100</f>
        <v>100</v>
      </c>
      <c r="C23" s="55">
        <f>+C22/$B$22*100</f>
        <v>35.754303463090366</v>
      </c>
      <c r="D23" s="55">
        <f>+D22/$B$22*100</f>
        <v>64.24569653690963</v>
      </c>
      <c r="E23" s="55">
        <f>E22/D22*100</f>
        <v>92.7254653894813</v>
      </c>
      <c r="F23" s="55">
        <f>F22/D22*100</f>
        <v>6.25790710283752</v>
      </c>
      <c r="G23" s="55">
        <f>G22/D22*100</f>
        <v>1.0166275076811857</v>
      </c>
      <c r="H23" s="77">
        <f>+H22/H22*100</f>
        <v>100</v>
      </c>
      <c r="I23" s="55">
        <f>+I22/H22*100</f>
        <v>29.517561039300173</v>
      </c>
      <c r="J23" s="55">
        <f>+J22/H22*100</f>
        <v>70.48243896069984</v>
      </c>
      <c r="K23" s="55">
        <f>+K22/J22*100</f>
        <v>84.89325244292132</v>
      </c>
      <c r="L23" s="55">
        <f>+L22/J22*100</f>
        <v>13.791506506738294</v>
      </c>
      <c r="M23" s="57">
        <f>+M22/J22*100</f>
        <v>1.3152410503403882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</row>
    <row r="24" spans="1:24" ht="15" customHeight="1">
      <c r="A24" s="44" t="s">
        <v>10</v>
      </c>
      <c r="B24" s="56">
        <f aca="true" t="shared" si="3" ref="B24:G24">+B22/B7*100</f>
        <v>32.17487951582172</v>
      </c>
      <c r="C24" s="55">
        <f t="shared" si="3"/>
        <v>50.508488476995</v>
      </c>
      <c r="D24" s="55">
        <f t="shared" si="3"/>
        <v>26.76761568418761</v>
      </c>
      <c r="E24" s="55">
        <f t="shared" si="3"/>
        <v>31.031875642654082</v>
      </c>
      <c r="F24" s="55">
        <f t="shared" si="3"/>
        <v>10.626870252436124</v>
      </c>
      <c r="G24" s="55">
        <f t="shared" si="3"/>
        <v>6.397497867500711</v>
      </c>
      <c r="H24" s="56">
        <f>+H22/$H$7*100</f>
        <v>35.12940178192618</v>
      </c>
      <c r="I24" s="55">
        <f>+I22/$I$7*100</f>
        <v>22.86472819216182</v>
      </c>
      <c r="J24" s="55">
        <f>+J22/$J$7*100</f>
        <v>45.30728718605091</v>
      </c>
      <c r="K24" s="55">
        <f>+K22/$K$7*100</f>
        <v>44.417252241337536</v>
      </c>
      <c r="L24" s="55">
        <f>+L22/$L$7*100</f>
        <v>52.18153145260207</v>
      </c>
      <c r="M24" s="57">
        <f>+M22/$M$7*100</f>
        <v>41.64222873900293</v>
      </c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</row>
    <row r="25" spans="1:24" ht="15" customHeight="1">
      <c r="A25" s="46"/>
      <c r="B25" s="50" t="s">
        <v>32</v>
      </c>
      <c r="C25" s="51" t="s">
        <v>31</v>
      </c>
      <c r="D25" s="51" t="s">
        <v>31</v>
      </c>
      <c r="E25" s="51" t="s">
        <v>31</v>
      </c>
      <c r="F25" s="51" t="s">
        <v>31</v>
      </c>
      <c r="G25" s="51" t="s">
        <v>31</v>
      </c>
      <c r="H25" s="52"/>
      <c r="I25" s="62"/>
      <c r="J25" s="62"/>
      <c r="K25" s="62"/>
      <c r="L25" s="62"/>
      <c r="M25" s="54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</row>
    <row r="26" spans="1:24" ht="15" customHeight="1">
      <c r="A26" s="106" t="s">
        <v>15</v>
      </c>
      <c r="B26" s="50">
        <v>122966</v>
      </c>
      <c r="C26" s="51">
        <v>2937</v>
      </c>
      <c r="D26" s="51">
        <v>120029</v>
      </c>
      <c r="E26" s="51">
        <v>60135</v>
      </c>
      <c r="F26" s="51">
        <v>35479</v>
      </c>
      <c r="G26" s="51">
        <v>24415</v>
      </c>
      <c r="H26" s="52">
        <v>63060</v>
      </c>
      <c r="I26" s="62">
        <f>H26-J26</f>
        <v>10055</v>
      </c>
      <c r="J26" s="62">
        <v>53005</v>
      </c>
      <c r="K26" s="62">
        <v>33778</v>
      </c>
      <c r="L26" s="62">
        <v>14380</v>
      </c>
      <c r="M26" s="54">
        <v>4847</v>
      </c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</row>
    <row r="27" spans="1:24" ht="15" customHeight="1">
      <c r="A27" s="44" t="s">
        <v>12</v>
      </c>
      <c r="B27" s="50">
        <f>+B26/$B$26*100</f>
        <v>100</v>
      </c>
      <c r="C27" s="55">
        <f>+C26/$B$26*100</f>
        <v>2.388465104175138</v>
      </c>
      <c r="D27" s="55">
        <f>+D26/$B$26*100</f>
        <v>97.61153489582486</v>
      </c>
      <c r="E27" s="55">
        <f>E26/D26*100</f>
        <v>50.10039240516875</v>
      </c>
      <c r="F27" s="55">
        <f>F26/D26*100</f>
        <v>29.558689983254048</v>
      </c>
      <c r="G27" s="55">
        <f>G26/D26*100</f>
        <v>20.340917611577204</v>
      </c>
      <c r="H27" s="77">
        <f>+H26/H26*100</f>
        <v>100</v>
      </c>
      <c r="I27" s="55">
        <f>+I26/H26*100</f>
        <v>15.945131620678717</v>
      </c>
      <c r="J27" s="55">
        <f>+J26/H26*100</f>
        <v>84.05486837932128</v>
      </c>
      <c r="K27" s="55">
        <f>+K26/J26*100</f>
        <v>63.726063578907656</v>
      </c>
      <c r="L27" s="55">
        <f>+L26/J26*100</f>
        <v>27.12951608338836</v>
      </c>
      <c r="M27" s="57">
        <f>+M26/J26*100</f>
        <v>9.14442033770399</v>
      </c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</row>
    <row r="28" spans="1:24" ht="15" customHeight="1">
      <c r="A28" s="44" t="s">
        <v>16</v>
      </c>
      <c r="B28" s="56">
        <f aca="true" t="shared" si="4" ref="B28:G28">+B26/B31*100</f>
        <v>79.15671569731887</v>
      </c>
      <c r="C28" s="55">
        <f t="shared" si="4"/>
        <v>166.7802385008518</v>
      </c>
      <c r="D28" s="55">
        <f t="shared" si="4"/>
        <v>78.15202104385874</v>
      </c>
      <c r="E28" s="55">
        <f t="shared" si="4"/>
        <v>111.48291651990137</v>
      </c>
      <c r="F28" s="55">
        <f t="shared" si="4"/>
        <v>66.447540922201</v>
      </c>
      <c r="G28" s="55">
        <f t="shared" si="4"/>
        <v>57.246359820863326</v>
      </c>
      <c r="H28" s="56">
        <f aca="true" t="shared" si="5" ref="H28:M28">H26/H31*100</f>
        <v>91.0968897620733</v>
      </c>
      <c r="I28" s="55">
        <f>I26/I31*100</f>
        <v>185.51660516605168</v>
      </c>
      <c r="J28" s="55">
        <f t="shared" si="5"/>
        <v>83.07603090763757</v>
      </c>
      <c r="K28" s="55">
        <f t="shared" si="5"/>
        <v>101.20142613176739</v>
      </c>
      <c r="L28" s="55">
        <f t="shared" si="5"/>
        <v>65.71010784134528</v>
      </c>
      <c r="M28" s="57">
        <f t="shared" si="5"/>
        <v>56.74315148677125</v>
      </c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</row>
    <row r="29" spans="1:24" ht="15" customHeight="1">
      <c r="A29" s="44" t="s">
        <v>17</v>
      </c>
      <c r="B29" s="56">
        <f aca="true" t="shared" si="6" ref="B29:G29">+B26/B7</f>
        <v>1.1484850749056674</v>
      </c>
      <c r="C29" s="55">
        <f t="shared" si="6"/>
        <v>0.12043795620437957</v>
      </c>
      <c r="D29" s="55">
        <f t="shared" si="6"/>
        <v>1.451694443772526</v>
      </c>
      <c r="E29" s="55">
        <f t="shared" si="6"/>
        <v>0.9093177281800037</v>
      </c>
      <c r="F29" s="55">
        <f t="shared" si="6"/>
        <v>2.7222435356402976</v>
      </c>
      <c r="G29" s="55">
        <f t="shared" si="6"/>
        <v>6.941996019334661</v>
      </c>
      <c r="H29" s="56">
        <f aca="true" t="shared" si="7" ref="H29:M29">H26/H7</f>
        <v>0.7230905067137566</v>
      </c>
      <c r="I29" s="55">
        <f t="shared" si="7"/>
        <v>0.2542351453855879</v>
      </c>
      <c r="J29" s="55">
        <f t="shared" si="7"/>
        <v>1.1121718877861475</v>
      </c>
      <c r="K29" s="55">
        <f t="shared" si="7"/>
        <v>0.8184637751393263</v>
      </c>
      <c r="L29" s="55">
        <f t="shared" si="7"/>
        <v>2.51971263360785</v>
      </c>
      <c r="M29" s="57">
        <f t="shared" si="7"/>
        <v>7.107038123167156</v>
      </c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</row>
    <row r="30" spans="1:24" ht="15" customHeight="1">
      <c r="A30" s="46"/>
      <c r="B30" s="50"/>
      <c r="C30" s="51"/>
      <c r="D30" s="51"/>
      <c r="E30" s="51"/>
      <c r="F30" s="51"/>
      <c r="G30" s="51"/>
      <c r="H30" s="52"/>
      <c r="I30" s="62"/>
      <c r="J30" s="62"/>
      <c r="K30" s="62"/>
      <c r="L30" s="62"/>
      <c r="M30" s="54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</row>
    <row r="31" spans="1:24" ht="15" customHeight="1">
      <c r="A31" s="106" t="s">
        <v>67</v>
      </c>
      <c r="B31" s="50">
        <v>155345</v>
      </c>
      <c r="C31" s="51">
        <v>1761</v>
      </c>
      <c r="D31" s="51">
        <v>153584</v>
      </c>
      <c r="E31" s="51">
        <v>53941</v>
      </c>
      <c r="F31" s="51">
        <v>53394</v>
      </c>
      <c r="G31" s="51">
        <v>42649</v>
      </c>
      <c r="H31" s="52">
        <v>69223</v>
      </c>
      <c r="I31" s="62">
        <f>H31-J31</f>
        <v>5420</v>
      </c>
      <c r="J31" s="62">
        <v>63803</v>
      </c>
      <c r="K31" s="62">
        <v>33377</v>
      </c>
      <c r="L31" s="62">
        <v>21884</v>
      </c>
      <c r="M31" s="54">
        <v>8542</v>
      </c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</row>
    <row r="32" spans="1:24" ht="15" customHeight="1">
      <c r="A32" s="44" t="s">
        <v>12</v>
      </c>
      <c r="B32" s="50">
        <f>+B31/$B$31*100</f>
        <v>100</v>
      </c>
      <c r="C32" s="55">
        <f>+C31/$B$31*100</f>
        <v>1.133605845054556</v>
      </c>
      <c r="D32" s="55">
        <f>+D31/$B$31*100</f>
        <v>98.86639415494545</v>
      </c>
      <c r="E32" s="55">
        <f>E31/D31*100</f>
        <v>35.12149703094072</v>
      </c>
      <c r="F32" s="55">
        <f>F31/D31*100</f>
        <v>34.765340139597875</v>
      </c>
      <c r="G32" s="55">
        <f>G31/D31*100</f>
        <v>27.76916866340244</v>
      </c>
      <c r="H32" s="77">
        <f>+H31/H31*100</f>
        <v>100</v>
      </c>
      <c r="I32" s="55">
        <f>+I31/H31*100</f>
        <v>7.82976756280427</v>
      </c>
      <c r="J32" s="55">
        <f>+J31/H31*100</f>
        <v>92.17023243719574</v>
      </c>
      <c r="K32" s="55">
        <f>+K31/J31*100</f>
        <v>52.31258718242089</v>
      </c>
      <c r="L32" s="55">
        <f>+L31/J31*100</f>
        <v>34.29932761782361</v>
      </c>
      <c r="M32" s="57">
        <f>+M31/J31*100</f>
        <v>13.388085199755498</v>
      </c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</row>
    <row r="33" spans="1:24" ht="15" customHeight="1">
      <c r="A33" s="44" t="s">
        <v>17</v>
      </c>
      <c r="B33" s="56">
        <f aca="true" t="shared" si="8" ref="B33:G33">+B31/B7</f>
        <v>1.4509003623865206</v>
      </c>
      <c r="C33" s="55">
        <f t="shared" si="8"/>
        <v>0.0722135651603379</v>
      </c>
      <c r="D33" s="55">
        <f t="shared" si="8"/>
        <v>1.857526426549914</v>
      </c>
      <c r="E33" s="55">
        <f t="shared" si="8"/>
        <v>0.8156565656565656</v>
      </c>
      <c r="F33" s="55">
        <f t="shared" si="8"/>
        <v>4.0968311210005375</v>
      </c>
      <c r="G33" s="55">
        <f t="shared" si="8"/>
        <v>12.126528291157236</v>
      </c>
      <c r="H33" s="56">
        <f aca="true" t="shared" si="9" ref="H33:M33">H31/H7</f>
        <v>0.7937598183673703</v>
      </c>
      <c r="I33" s="55">
        <f t="shared" si="9"/>
        <v>0.13704171934260428</v>
      </c>
      <c r="J33" s="55">
        <f t="shared" si="9"/>
        <v>1.3387397973100568</v>
      </c>
      <c r="K33" s="55">
        <f t="shared" si="9"/>
        <v>0.808747274048946</v>
      </c>
      <c r="L33" s="55">
        <f t="shared" si="9"/>
        <v>3.8345891011039073</v>
      </c>
      <c r="M33" s="57">
        <f t="shared" si="9"/>
        <v>12.52492668621701</v>
      </c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</row>
    <row r="34" spans="1:24" ht="15" customHeight="1">
      <c r="A34" s="107"/>
      <c r="B34" s="76"/>
      <c r="C34" s="67"/>
      <c r="D34" s="67"/>
      <c r="E34" s="67"/>
      <c r="F34" s="53"/>
      <c r="G34" s="53"/>
      <c r="H34" s="52"/>
      <c r="I34" s="62"/>
      <c r="J34" s="62"/>
      <c r="K34" s="62"/>
      <c r="L34" s="62"/>
      <c r="M34" s="54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</row>
    <row r="35" spans="1:24" ht="15" customHeight="1">
      <c r="A35" s="108" t="s">
        <v>68</v>
      </c>
      <c r="B35" s="50">
        <v>7847</v>
      </c>
      <c r="C35" s="51">
        <v>1024</v>
      </c>
      <c r="D35" s="51">
        <v>6823</v>
      </c>
      <c r="E35" s="51">
        <v>4632</v>
      </c>
      <c r="F35" s="51">
        <v>1568</v>
      </c>
      <c r="G35" s="51">
        <v>623</v>
      </c>
      <c r="H35" s="52">
        <v>8834</v>
      </c>
      <c r="I35" s="62">
        <f>H35-J35</f>
        <v>3082</v>
      </c>
      <c r="J35" s="62">
        <v>5752</v>
      </c>
      <c r="K35" s="62">
        <v>4256</v>
      </c>
      <c r="L35" s="62">
        <v>1234</v>
      </c>
      <c r="M35" s="54">
        <v>262</v>
      </c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</row>
    <row r="36" spans="1:24" ht="15" customHeight="1">
      <c r="A36" s="44" t="s">
        <v>12</v>
      </c>
      <c r="B36" s="77">
        <f>+B35/$B$35*100</f>
        <v>100</v>
      </c>
      <c r="C36" s="55">
        <f>+C35/$B$35*100</f>
        <v>13.049573085255512</v>
      </c>
      <c r="D36" s="55">
        <f>+D35/$B$35*100</f>
        <v>86.95042691474448</v>
      </c>
      <c r="E36" s="55">
        <f>E35/D35*100</f>
        <v>67.8880257951048</v>
      </c>
      <c r="F36" s="55">
        <f>F35/D35*100</f>
        <v>22.98109336069178</v>
      </c>
      <c r="G36" s="55">
        <f>G35/D35*100</f>
        <v>9.130880844203428</v>
      </c>
      <c r="H36" s="77">
        <f>+H35/H35*100</f>
        <v>100</v>
      </c>
      <c r="I36" s="55">
        <f>+I35/H35*100</f>
        <v>34.887932986189725</v>
      </c>
      <c r="J36" s="55">
        <f>+J35/H35*100</f>
        <v>65.11206701381028</v>
      </c>
      <c r="K36" s="55">
        <f>+K35/J35*100</f>
        <v>73.99165507649514</v>
      </c>
      <c r="L36" s="55">
        <f>+L35/J35*100</f>
        <v>21.453407510431155</v>
      </c>
      <c r="M36" s="57">
        <f>+M35/J35*100</f>
        <v>4.554937413073714</v>
      </c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</row>
    <row r="37" spans="1:24" ht="15" customHeight="1">
      <c r="A37" s="44" t="s">
        <v>18</v>
      </c>
      <c r="B37" s="56">
        <f aca="true" t="shared" si="10" ref="B37:G37">+B35/B31*100</f>
        <v>5.051337345907496</v>
      </c>
      <c r="C37" s="55">
        <f t="shared" si="10"/>
        <v>58.14877910278251</v>
      </c>
      <c r="D37" s="55">
        <f t="shared" si="10"/>
        <v>4.442520054172309</v>
      </c>
      <c r="E37" s="55">
        <f t="shared" si="10"/>
        <v>8.587160045234608</v>
      </c>
      <c r="F37" s="55">
        <f t="shared" si="10"/>
        <v>2.9366595497621457</v>
      </c>
      <c r="G37" s="55">
        <f t="shared" si="10"/>
        <v>1.4607610963914746</v>
      </c>
      <c r="H37" s="56">
        <f aca="true" t="shared" si="11" ref="H37:M37">H35/H31*100</f>
        <v>12.761654363434118</v>
      </c>
      <c r="I37" s="55">
        <f t="shared" si="11"/>
        <v>56.86346863468634</v>
      </c>
      <c r="J37" s="55">
        <f t="shared" si="11"/>
        <v>9.015250066611289</v>
      </c>
      <c r="K37" s="55">
        <f t="shared" si="11"/>
        <v>12.751295802498728</v>
      </c>
      <c r="L37" s="55">
        <f t="shared" si="11"/>
        <v>5.638822884299032</v>
      </c>
      <c r="M37" s="57">
        <f t="shared" si="11"/>
        <v>3.0671973776633106</v>
      </c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</row>
    <row r="38" spans="1:24" ht="15" customHeight="1">
      <c r="A38" s="44" t="s">
        <v>17</v>
      </c>
      <c r="B38" s="56">
        <f aca="true" t="shared" si="12" ref="B38:G38">+B35/B7</f>
        <v>0.07328987185713752</v>
      </c>
      <c r="C38" s="55">
        <f t="shared" si="12"/>
        <v>0.041991306487328794</v>
      </c>
      <c r="D38" s="55">
        <f t="shared" si="12"/>
        <v>0.08252098401103021</v>
      </c>
      <c r="E38" s="55">
        <f t="shared" si="12"/>
        <v>0.07004173471239339</v>
      </c>
      <c r="F38" s="55">
        <f t="shared" si="12"/>
        <v>0.12030998235248984</v>
      </c>
      <c r="G38" s="55">
        <f t="shared" si="12"/>
        <v>0.17713960762013078</v>
      </c>
      <c r="H38" s="56">
        <f aca="true" t="shared" si="13" ref="H38:M38">H35/H7</f>
        <v>0.10129688449586625</v>
      </c>
      <c r="I38" s="55">
        <f t="shared" si="13"/>
        <v>0.07792667509481668</v>
      </c>
      <c r="J38" s="55">
        <f t="shared" si="13"/>
        <v>0.12069074046874673</v>
      </c>
      <c r="K38" s="55">
        <f t="shared" si="13"/>
        <v>0.10312575720862611</v>
      </c>
      <c r="L38" s="55">
        <f t="shared" si="13"/>
        <v>0.21622568775188364</v>
      </c>
      <c r="M38" s="57">
        <f t="shared" si="13"/>
        <v>0.3841642228739003</v>
      </c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</row>
    <row r="39" spans="1:24" ht="15" customHeight="1">
      <c r="A39" s="109"/>
      <c r="B39" s="50"/>
      <c r="C39" s="51"/>
      <c r="D39" s="51"/>
      <c r="E39" s="51"/>
      <c r="F39" s="51"/>
      <c r="G39" s="51"/>
      <c r="H39" s="52"/>
      <c r="I39" s="62"/>
      <c r="J39" s="62"/>
      <c r="K39" s="62"/>
      <c r="L39" s="62"/>
      <c r="M39" s="54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4" ht="15" customHeight="1">
      <c r="A40" s="108" t="s">
        <v>69</v>
      </c>
      <c r="B40" s="50">
        <v>140870</v>
      </c>
      <c r="C40" s="51">
        <v>214</v>
      </c>
      <c r="D40" s="51">
        <v>140656</v>
      </c>
      <c r="E40" s="51">
        <v>46085</v>
      </c>
      <c r="F40" s="51">
        <v>50036</v>
      </c>
      <c r="G40" s="51">
        <v>44534</v>
      </c>
      <c r="H40" s="52">
        <v>51864</v>
      </c>
      <c r="I40" s="62">
        <f>H40-J40</f>
        <v>176</v>
      </c>
      <c r="J40" s="62">
        <v>51688</v>
      </c>
      <c r="K40" s="62">
        <v>25213</v>
      </c>
      <c r="L40" s="62">
        <v>19014</v>
      </c>
      <c r="M40" s="54">
        <v>7462</v>
      </c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</row>
    <row r="41" spans="1:24" ht="15" customHeight="1">
      <c r="A41" s="44" t="s">
        <v>12</v>
      </c>
      <c r="B41" s="50">
        <f>+B40/$B$40*100</f>
        <v>100</v>
      </c>
      <c r="C41" s="55">
        <f>+C40/$B$40*100</f>
        <v>0.15191311137928587</v>
      </c>
      <c r="D41" s="55">
        <f>+D40/$B$40*100</f>
        <v>99.84808688862071</v>
      </c>
      <c r="E41" s="55">
        <f>E40/D40*100</f>
        <v>32.76433284040496</v>
      </c>
      <c r="F41" s="55">
        <f>F40/D40*100</f>
        <v>35.573313616198384</v>
      </c>
      <c r="G41" s="55">
        <f>G40/D40*100</f>
        <v>31.66164258901149</v>
      </c>
      <c r="H41" s="77">
        <f>+H40/H40*100</f>
        <v>100</v>
      </c>
      <c r="I41" s="55">
        <f>+I40/H40*100</f>
        <v>0.3393490667900663</v>
      </c>
      <c r="J41" s="55">
        <f>+J40/H40*100</f>
        <v>99.66065093320994</v>
      </c>
      <c r="K41" s="55">
        <f>+K40/J40*100</f>
        <v>48.779213744002476</v>
      </c>
      <c r="L41" s="55">
        <f>+L40/J40*100</f>
        <v>36.78610122272094</v>
      </c>
      <c r="M41" s="57">
        <f>+M40/J40*100</f>
        <v>14.43661971830986</v>
      </c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</row>
    <row r="42" spans="1:24" ht="15" customHeight="1">
      <c r="A42" s="44" t="s">
        <v>16</v>
      </c>
      <c r="B42" s="56">
        <f aca="true" t="shared" si="14" ref="B42:G42">+B40/B31*100</f>
        <v>90.68203031961119</v>
      </c>
      <c r="C42" s="55">
        <f t="shared" si="14"/>
        <v>12.152186257808063</v>
      </c>
      <c r="D42" s="55">
        <f t="shared" si="14"/>
        <v>91.58245650588603</v>
      </c>
      <c r="E42" s="55">
        <f t="shared" si="14"/>
        <v>85.43593926697687</v>
      </c>
      <c r="F42" s="55">
        <f t="shared" si="14"/>
        <v>93.71090384687419</v>
      </c>
      <c r="G42" s="55">
        <f t="shared" si="14"/>
        <v>104.41979882295014</v>
      </c>
      <c r="H42" s="56">
        <f aca="true" t="shared" si="15" ref="H42:M42">H40/H31*100</f>
        <v>74.92307470060528</v>
      </c>
      <c r="I42" s="55">
        <f t="shared" si="15"/>
        <v>3.247232472324723</v>
      </c>
      <c r="J42" s="55">
        <f t="shared" si="15"/>
        <v>81.01186464586306</v>
      </c>
      <c r="K42" s="55">
        <f t="shared" si="15"/>
        <v>75.54004254426701</v>
      </c>
      <c r="L42" s="55">
        <f t="shared" si="15"/>
        <v>86.88539572290259</v>
      </c>
      <c r="M42" s="57">
        <f t="shared" si="15"/>
        <v>87.35659096230391</v>
      </c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</row>
    <row r="43" spans="1:24" ht="15" customHeight="1">
      <c r="A43" s="45" t="s">
        <v>17</v>
      </c>
      <c r="B43" s="58">
        <f aca="true" t="shared" si="16" ref="B43:G43">+B40/B7</f>
        <v>1.3157059065266934</v>
      </c>
      <c r="C43" s="59">
        <f t="shared" si="16"/>
        <v>0.008775526941687853</v>
      </c>
      <c r="D43" s="59">
        <f t="shared" si="16"/>
        <v>1.701168331680414</v>
      </c>
      <c r="E43" s="59">
        <f t="shared" si="16"/>
        <v>0.6968638480614529</v>
      </c>
      <c r="F43" s="59">
        <f t="shared" si="16"/>
        <v>3.839177472569631</v>
      </c>
      <c r="G43" s="59">
        <f t="shared" si="16"/>
        <v>12.662496445834519</v>
      </c>
      <c r="H43" s="58">
        <f aca="true" t="shared" si="17" ref="H43:M43">H40/H7</f>
        <v>0.5947092616587738</v>
      </c>
      <c r="I43" s="59">
        <f t="shared" si="17"/>
        <v>0.004450063211125158</v>
      </c>
      <c r="J43" s="59">
        <f t="shared" si="17"/>
        <v>1.0845380725571245</v>
      </c>
      <c r="K43" s="59">
        <f t="shared" si="17"/>
        <v>0.6109280348921735</v>
      </c>
      <c r="L43" s="59">
        <f t="shared" si="17"/>
        <v>3.3316979148414227</v>
      </c>
      <c r="M43" s="60">
        <f t="shared" si="17"/>
        <v>10.941348973607038</v>
      </c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</row>
    <row r="44" spans="1:24" ht="15" customHeight="1">
      <c r="A44" s="124" t="s">
        <v>54</v>
      </c>
      <c r="B44" s="56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</row>
    <row r="45" spans="1:24" ht="15" customHeight="1">
      <c r="A45" s="131" t="s">
        <v>19</v>
      </c>
      <c r="B45" s="78"/>
      <c r="C45" s="68"/>
      <c r="D45" s="51">
        <v>198848</v>
      </c>
      <c r="E45" s="51">
        <v>65016</v>
      </c>
      <c r="F45" s="51">
        <v>74006</v>
      </c>
      <c r="G45" s="51">
        <v>59826</v>
      </c>
      <c r="H45" s="83"/>
      <c r="I45" s="69"/>
      <c r="J45" s="62">
        <v>84535</v>
      </c>
      <c r="K45" s="62">
        <v>39012</v>
      </c>
      <c r="L45" s="62">
        <v>32979</v>
      </c>
      <c r="M45" s="54">
        <v>12544</v>
      </c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</row>
    <row r="46" spans="1:24" ht="15" customHeight="1">
      <c r="A46" s="44" t="s">
        <v>8</v>
      </c>
      <c r="B46" s="78"/>
      <c r="C46" s="68"/>
      <c r="D46" s="51">
        <f>+D45/$D$45*100</f>
        <v>100</v>
      </c>
      <c r="E46" s="55">
        <f>+E45/$D$45*100</f>
        <v>32.69633086578693</v>
      </c>
      <c r="F46" s="55">
        <f>+F45/$D$45*100</f>
        <v>37.21737206308336</v>
      </c>
      <c r="G46" s="55">
        <f>+G45/$D$45*100</f>
        <v>30.086297071129707</v>
      </c>
      <c r="H46" s="83"/>
      <c r="I46" s="69"/>
      <c r="J46" s="87">
        <f>K46+L46+M46</f>
        <v>99.99999960513398</v>
      </c>
      <c r="K46" s="87">
        <v>46.148932</v>
      </c>
      <c r="L46" s="87">
        <f>L45/J45*100</f>
        <v>39.01224344945881</v>
      </c>
      <c r="M46" s="88">
        <f>M45/J45*100</f>
        <v>14.838824155675164</v>
      </c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</row>
    <row r="47" spans="1:24" ht="15" customHeight="1">
      <c r="A47" s="109"/>
      <c r="B47" s="79"/>
      <c r="C47" s="70"/>
      <c r="D47" s="51"/>
      <c r="E47" s="51"/>
      <c r="F47" s="51"/>
      <c r="G47" s="51"/>
      <c r="H47" s="52"/>
      <c r="I47" s="62"/>
      <c r="J47" s="62"/>
      <c r="K47" s="62"/>
      <c r="L47" s="62"/>
      <c r="M47" s="54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</row>
    <row r="48" spans="1:24" ht="15" customHeight="1">
      <c r="A48" s="108" t="s">
        <v>73</v>
      </c>
      <c r="B48" s="80"/>
      <c r="C48" s="71"/>
      <c r="D48" s="65">
        <v>154.3</v>
      </c>
      <c r="E48" s="65">
        <v>167.3</v>
      </c>
      <c r="F48" s="65">
        <v>157.5</v>
      </c>
      <c r="G48" s="65">
        <v>139</v>
      </c>
      <c r="H48" s="142"/>
      <c r="I48" s="143"/>
      <c r="J48" s="144">
        <v>180.45</v>
      </c>
      <c r="K48" s="144">
        <v>180.51</v>
      </c>
      <c r="L48" s="144">
        <v>183.27</v>
      </c>
      <c r="M48" s="145">
        <v>173.09</v>
      </c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</row>
    <row r="49" spans="1:24" ht="15" customHeight="1">
      <c r="A49" s="109"/>
      <c r="B49" s="79"/>
      <c r="C49" s="70"/>
      <c r="D49" s="53"/>
      <c r="E49" s="53"/>
      <c r="F49" s="53"/>
      <c r="G49" s="53"/>
      <c r="H49" s="52"/>
      <c r="I49" s="62"/>
      <c r="J49" s="62"/>
      <c r="K49" s="62"/>
      <c r="L49" s="62"/>
      <c r="M49" s="54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</row>
    <row r="50" spans="1:24" ht="15" customHeight="1">
      <c r="A50" s="108" t="s">
        <v>20</v>
      </c>
      <c r="B50" s="50"/>
      <c r="C50" s="51"/>
      <c r="D50" s="51"/>
      <c r="E50" s="51"/>
      <c r="F50" s="51"/>
      <c r="G50" s="51"/>
      <c r="H50" s="52"/>
      <c r="I50" s="62"/>
      <c r="J50" s="62"/>
      <c r="K50" s="62"/>
      <c r="L50" s="62"/>
      <c r="M50" s="54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</row>
    <row r="51" spans="1:24" ht="15" customHeight="1">
      <c r="A51" s="44" t="s">
        <v>21</v>
      </c>
      <c r="B51" s="78"/>
      <c r="C51" s="68"/>
      <c r="D51" s="51">
        <v>18549</v>
      </c>
      <c r="E51" s="51">
        <v>14944</v>
      </c>
      <c r="F51" s="51">
        <v>2952</v>
      </c>
      <c r="G51" s="51">
        <v>653</v>
      </c>
      <c r="H51" s="83"/>
      <c r="I51" s="69"/>
      <c r="J51" s="62">
        <v>12349</v>
      </c>
      <c r="K51" s="62">
        <v>10690</v>
      </c>
      <c r="L51" s="62">
        <v>1525</v>
      </c>
      <c r="M51" s="54">
        <v>134</v>
      </c>
      <c r="P51" s="92"/>
      <c r="Q51" s="92"/>
      <c r="R51" s="92"/>
      <c r="S51" s="92"/>
      <c r="T51" s="92"/>
      <c r="U51" s="92"/>
      <c r="V51" s="92"/>
      <c r="W51" s="92"/>
      <c r="X51" s="92"/>
    </row>
    <row r="52" spans="1:24" ht="15" customHeight="1">
      <c r="A52" s="44" t="s">
        <v>22</v>
      </c>
      <c r="B52" s="78"/>
      <c r="C52" s="68"/>
      <c r="D52" s="55">
        <f>+D51/D7*100</f>
        <v>22.43414527950461</v>
      </c>
      <c r="E52" s="55">
        <f>+E51/E7*100</f>
        <v>22.597229782858523</v>
      </c>
      <c r="F52" s="55">
        <f>+F51/F7*100</f>
        <v>22.65019565717793</v>
      </c>
      <c r="G52" s="55">
        <f>+G51/G7*100</f>
        <v>18.566960477679842</v>
      </c>
      <c r="H52" s="83"/>
      <c r="I52" s="69"/>
      <c r="J52" s="55">
        <f>J51/J7*100</f>
        <v>25.911160536310035</v>
      </c>
      <c r="K52" s="55">
        <f>K51/K7*100</f>
        <v>25.90259268233584</v>
      </c>
      <c r="L52" s="55">
        <f>L51/L7*100</f>
        <v>26.72157000175223</v>
      </c>
      <c r="M52" s="57">
        <f>M51/M7*100</f>
        <v>19.64809384164223</v>
      </c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</row>
    <row r="53" spans="1:24" ht="15" customHeight="1">
      <c r="A53" s="44" t="s">
        <v>40</v>
      </c>
      <c r="B53" s="78"/>
      <c r="C53" s="68"/>
      <c r="D53" s="51">
        <v>18736</v>
      </c>
      <c r="E53" s="51">
        <v>8700</v>
      </c>
      <c r="F53" s="51">
        <v>6615</v>
      </c>
      <c r="G53" s="51">
        <v>3421</v>
      </c>
      <c r="H53" s="83"/>
      <c r="I53" s="69"/>
      <c r="J53" s="62">
        <v>12340</v>
      </c>
      <c r="K53" s="62">
        <v>7216</v>
      </c>
      <c r="L53" s="62">
        <v>3915</v>
      </c>
      <c r="M53" s="54">
        <v>1209</v>
      </c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</row>
    <row r="54" spans="1:24" ht="15" customHeight="1">
      <c r="A54" s="44" t="s">
        <v>23</v>
      </c>
      <c r="B54" s="78"/>
      <c r="C54" s="68"/>
      <c r="D54" s="55">
        <f>+D53/D40*100</f>
        <v>13.32044136048231</v>
      </c>
      <c r="E54" s="55">
        <f>+E53/E40*100</f>
        <v>18.878159921883476</v>
      </c>
      <c r="F54" s="55">
        <f>+F53/F40*100</f>
        <v>13.220481253497482</v>
      </c>
      <c r="G54" s="55">
        <f>+G53/G40*100</f>
        <v>7.681771230969596</v>
      </c>
      <c r="H54" s="83"/>
      <c r="I54" s="69"/>
      <c r="J54" s="55">
        <f>J53/J40*100</f>
        <v>23.87401331063303</v>
      </c>
      <c r="K54" s="55">
        <f>K53/K40*100</f>
        <v>28.6201562685916</v>
      </c>
      <c r="L54" s="55">
        <f>L53/L40*100</f>
        <v>20.59009151151783</v>
      </c>
      <c r="M54" s="57">
        <f>M53/M40*100</f>
        <v>16.202090592334496</v>
      </c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</row>
    <row r="55" spans="1:24" ht="15" customHeight="1">
      <c r="A55" s="44"/>
      <c r="B55" s="79"/>
      <c r="C55" s="70"/>
      <c r="D55" s="55"/>
      <c r="E55" s="55"/>
      <c r="F55" s="55"/>
      <c r="G55" s="55"/>
      <c r="H55" s="52"/>
      <c r="I55" s="62"/>
      <c r="J55" s="62"/>
      <c r="K55" s="62"/>
      <c r="L55" s="62"/>
      <c r="M55" s="54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</row>
    <row r="56" spans="1:13" ht="15" customHeight="1">
      <c r="A56" s="108" t="s">
        <v>43</v>
      </c>
      <c r="B56" s="52"/>
      <c r="C56" s="53"/>
      <c r="D56" s="53"/>
      <c r="E56" s="53"/>
      <c r="F56" s="53"/>
      <c r="G56" s="53"/>
      <c r="H56" s="52"/>
      <c r="I56" s="62"/>
      <c r="J56" s="62"/>
      <c r="K56" s="62"/>
      <c r="L56" s="62"/>
      <c r="M56" s="54"/>
    </row>
    <row r="57" spans="1:13" ht="15" customHeight="1">
      <c r="A57" s="110" t="s">
        <v>34</v>
      </c>
      <c r="B57" s="52"/>
      <c r="C57" s="53"/>
      <c r="D57" s="53"/>
      <c r="E57" s="53"/>
      <c r="F57" s="53"/>
      <c r="G57" s="53"/>
      <c r="H57" s="52"/>
      <c r="I57" s="62"/>
      <c r="J57" s="62"/>
      <c r="K57" s="62"/>
      <c r="L57" s="62"/>
      <c r="M57" s="54"/>
    </row>
    <row r="58" spans="1:13" ht="15" customHeight="1">
      <c r="A58" s="44" t="s">
        <v>21</v>
      </c>
      <c r="B58" s="50">
        <v>36332</v>
      </c>
      <c r="C58" s="51">
        <v>2513</v>
      </c>
      <c r="D58" s="51">
        <v>33819</v>
      </c>
      <c r="E58" s="51">
        <v>22219</v>
      </c>
      <c r="F58" s="51">
        <v>8910</v>
      </c>
      <c r="G58" s="51">
        <v>2690</v>
      </c>
      <c r="H58" s="52">
        <v>17865</v>
      </c>
      <c r="I58" s="62">
        <f>H58-J58</f>
        <v>3267</v>
      </c>
      <c r="J58" s="62">
        <v>14598</v>
      </c>
      <c r="K58" s="62">
        <v>10959</v>
      </c>
      <c r="L58" s="62">
        <v>3152</v>
      </c>
      <c r="M58" s="54">
        <v>487</v>
      </c>
    </row>
    <row r="59" spans="1:13" ht="15" customHeight="1">
      <c r="A59" s="44" t="s">
        <v>10</v>
      </c>
      <c r="B59" s="56">
        <f aca="true" t="shared" si="18" ref="B59:G59">+B58/B7*100</f>
        <v>33.93357492434714</v>
      </c>
      <c r="C59" s="55">
        <f t="shared" si="18"/>
        <v>10.305093086196997</v>
      </c>
      <c r="D59" s="55">
        <f t="shared" si="18"/>
        <v>40.90249389226192</v>
      </c>
      <c r="E59" s="55">
        <f t="shared" si="18"/>
        <v>33.59795560394363</v>
      </c>
      <c r="F59" s="55">
        <f t="shared" si="18"/>
        <v>68.3649198189212</v>
      </c>
      <c r="G59" s="55">
        <f t="shared" si="18"/>
        <v>76.48564117145294</v>
      </c>
      <c r="H59" s="56">
        <f aca="true" t="shared" si="19" ref="H59:M59">H58/H7*100</f>
        <v>20.485271015606187</v>
      </c>
      <c r="I59" s="55">
        <f t="shared" si="19"/>
        <v>8.260429835651074</v>
      </c>
      <c r="J59" s="55">
        <f t="shared" si="19"/>
        <v>30.630101344971568</v>
      </c>
      <c r="K59" s="55">
        <f t="shared" si="19"/>
        <v>26.55439786770051</v>
      </c>
      <c r="L59" s="55">
        <f t="shared" si="19"/>
        <v>55.23041878394953</v>
      </c>
      <c r="M59" s="57">
        <f t="shared" si="19"/>
        <v>71.40762463343108</v>
      </c>
    </row>
    <row r="60" spans="1:13" ht="15" customHeight="1">
      <c r="A60" s="44" t="s">
        <v>24</v>
      </c>
      <c r="B60" s="50">
        <v>85526</v>
      </c>
      <c r="C60" s="51">
        <v>4055</v>
      </c>
      <c r="D60" s="51">
        <v>81471</v>
      </c>
      <c r="E60" s="51">
        <v>44086</v>
      </c>
      <c r="F60" s="51">
        <v>24718</v>
      </c>
      <c r="G60" s="51">
        <v>12667</v>
      </c>
      <c r="H60" s="52">
        <v>39920</v>
      </c>
      <c r="I60" s="62">
        <f>H60-J60</f>
        <v>6555</v>
      </c>
      <c r="J60" s="62">
        <v>33365</v>
      </c>
      <c r="K60" s="62">
        <v>23025</v>
      </c>
      <c r="L60" s="62">
        <v>8304</v>
      </c>
      <c r="M60" s="54">
        <v>2036</v>
      </c>
    </row>
    <row r="61" spans="1:13" ht="15" customHeight="1">
      <c r="A61" s="44" t="s">
        <v>8</v>
      </c>
      <c r="B61" s="50">
        <f>+B60/$B$60*100</f>
        <v>100</v>
      </c>
      <c r="C61" s="55">
        <f>+C60/$B$60*100</f>
        <v>4.741248275378247</v>
      </c>
      <c r="D61" s="55">
        <f>+D60/$B$60*100</f>
        <v>95.25875172462175</v>
      </c>
      <c r="E61" s="55">
        <f>E60/D60*100</f>
        <v>54.11250629058193</v>
      </c>
      <c r="F61" s="55">
        <f>F60/D60*100</f>
        <v>30.339630052411287</v>
      </c>
      <c r="G61" s="55">
        <f>G60/D60*100</f>
        <v>15.547863657006788</v>
      </c>
      <c r="H61" s="77">
        <f>+H60/H60*100</f>
        <v>100</v>
      </c>
      <c r="I61" s="55">
        <f>+I60/H60*100</f>
        <v>16.420340681362724</v>
      </c>
      <c r="J61" s="55">
        <f>+J60/H60*100</f>
        <v>83.57965931863728</v>
      </c>
      <c r="K61" s="55">
        <f>+K60/J60*100</f>
        <v>69.00944103102053</v>
      </c>
      <c r="L61" s="55">
        <f>+L60/J60*100</f>
        <v>24.888356061741344</v>
      </c>
      <c r="M61" s="57">
        <f>+M60/J60*100</f>
        <v>6.102202907238124</v>
      </c>
    </row>
    <row r="62" spans="1:13" ht="15" customHeight="1">
      <c r="A62" s="44" t="s">
        <v>25</v>
      </c>
      <c r="B62" s="56">
        <f aca="true" t="shared" si="20" ref="B62:G62">+B60/B7</f>
        <v>0.7988007621324765</v>
      </c>
      <c r="C62" s="55">
        <f t="shared" si="20"/>
        <v>0.16628393340441236</v>
      </c>
      <c r="D62" s="55">
        <f t="shared" si="20"/>
        <v>0.9853535231368376</v>
      </c>
      <c r="E62" s="55">
        <f t="shared" si="20"/>
        <v>0.6666364241214541</v>
      </c>
      <c r="F62" s="55">
        <f t="shared" si="20"/>
        <v>1.8965702447632933</v>
      </c>
      <c r="G62" s="55">
        <f t="shared" si="20"/>
        <v>3.6016491327836224</v>
      </c>
      <c r="H62" s="56">
        <f aca="true" t="shared" si="21" ref="H62:M62">H60/H7</f>
        <v>0.45775092020319</v>
      </c>
      <c r="I62" s="55">
        <f t="shared" si="21"/>
        <v>0.16573957016434893</v>
      </c>
      <c r="J62" s="55">
        <f t="shared" si="21"/>
        <v>0.7000776348643488</v>
      </c>
      <c r="K62" s="55">
        <f t="shared" si="21"/>
        <v>0.5579113157257087</v>
      </c>
      <c r="L62" s="55">
        <f t="shared" si="21"/>
        <v>1.455055195374102</v>
      </c>
      <c r="M62" s="57">
        <f t="shared" si="21"/>
        <v>2.9853372434017595</v>
      </c>
    </row>
    <row r="63" spans="1:13" ht="15" customHeight="1">
      <c r="A63" s="44"/>
      <c r="B63" s="56"/>
      <c r="C63" s="55"/>
      <c r="D63" s="55"/>
      <c r="E63" s="55"/>
      <c r="F63" s="55"/>
      <c r="G63" s="55"/>
      <c r="H63" s="56"/>
      <c r="I63" s="55"/>
      <c r="J63" s="55"/>
      <c r="K63" s="55"/>
      <c r="L63" s="55"/>
      <c r="M63" s="57"/>
    </row>
    <row r="64" spans="1:13" ht="15" customHeight="1">
      <c r="A64" s="108" t="s">
        <v>70</v>
      </c>
      <c r="B64" s="52"/>
      <c r="C64" s="53"/>
      <c r="D64" s="53"/>
      <c r="E64" s="53"/>
      <c r="F64" s="53"/>
      <c r="G64" s="53"/>
      <c r="H64" s="52"/>
      <c r="I64" s="62"/>
      <c r="J64" s="62"/>
      <c r="K64" s="62"/>
      <c r="L64" s="62"/>
      <c r="M64" s="54"/>
    </row>
    <row r="65" spans="1:13" ht="15" customHeight="1">
      <c r="A65" s="44" t="s">
        <v>26</v>
      </c>
      <c r="B65" s="50">
        <v>18319</v>
      </c>
      <c r="C65" s="51">
        <v>2327</v>
      </c>
      <c r="D65" s="51">
        <v>15992</v>
      </c>
      <c r="E65" s="51">
        <v>11368</v>
      </c>
      <c r="F65" s="51">
        <v>3481</v>
      </c>
      <c r="G65" s="51">
        <v>1143</v>
      </c>
      <c r="H65" s="52">
        <v>7635</v>
      </c>
      <c r="I65" s="62">
        <f>H65-J65</f>
        <v>1613</v>
      </c>
      <c r="J65" s="62">
        <v>6022</v>
      </c>
      <c r="K65" s="62">
        <v>4744</v>
      </c>
      <c r="L65" s="62">
        <v>1089</v>
      </c>
      <c r="M65" s="54">
        <v>189</v>
      </c>
    </row>
    <row r="66" spans="1:13" ht="15" customHeight="1">
      <c r="A66" s="44" t="s">
        <v>10</v>
      </c>
      <c r="B66" s="56">
        <f aca="true" t="shared" si="22" ref="B66:G66">+B65/B7*100</f>
        <v>17.109687301528</v>
      </c>
      <c r="C66" s="55">
        <f t="shared" si="22"/>
        <v>9.542360370704502</v>
      </c>
      <c r="D66" s="55">
        <f t="shared" si="22"/>
        <v>19.34157374035461</v>
      </c>
      <c r="E66" s="55">
        <f t="shared" si="22"/>
        <v>17.189862698844735</v>
      </c>
      <c r="F66" s="55">
        <f t="shared" si="22"/>
        <v>26.709122995473027</v>
      </c>
      <c r="G66" s="55">
        <f t="shared" si="22"/>
        <v>32.49928916690361</v>
      </c>
      <c r="H66" s="56">
        <f aca="true" t="shared" si="23" ref="H66:M66">H65/H7*100</f>
        <v>8.754830350078546</v>
      </c>
      <c r="I66" s="55">
        <f t="shared" si="23"/>
        <v>4.078381795195955</v>
      </c>
      <c r="J66" s="55">
        <f t="shared" si="23"/>
        <v>12.635598732663295</v>
      </c>
      <c r="K66" s="55">
        <f t="shared" si="23"/>
        <v>11.49503271141265</v>
      </c>
      <c r="L66" s="55">
        <f t="shared" si="23"/>
        <v>19.081829332398808</v>
      </c>
      <c r="M66" s="57">
        <f t="shared" si="23"/>
        <v>27.712609970674485</v>
      </c>
    </row>
    <row r="67" spans="1:13" ht="15" customHeight="1">
      <c r="A67" s="44" t="s">
        <v>27</v>
      </c>
      <c r="B67" s="50">
        <v>39431</v>
      </c>
      <c r="C67" s="51">
        <v>4138</v>
      </c>
      <c r="D67" s="51">
        <v>35293</v>
      </c>
      <c r="E67" s="51">
        <v>22611</v>
      </c>
      <c r="F67" s="51">
        <v>8742</v>
      </c>
      <c r="G67" s="51">
        <v>3940</v>
      </c>
      <c r="H67" s="52">
        <v>17581</v>
      </c>
      <c r="I67" s="62">
        <f>H67-J67</f>
        <v>3354</v>
      </c>
      <c r="J67" s="62">
        <v>14227</v>
      </c>
      <c r="K67" s="62">
        <v>10789</v>
      </c>
      <c r="L67" s="62">
        <v>2788</v>
      </c>
      <c r="M67" s="54">
        <v>650</v>
      </c>
    </row>
    <row r="68" spans="1:13" ht="15" customHeight="1">
      <c r="A68" s="44" t="s">
        <v>12</v>
      </c>
      <c r="B68" s="50">
        <f>+B67/$B$67*100</f>
        <v>100</v>
      </c>
      <c r="C68" s="55">
        <f>+C67/$B$67*100</f>
        <v>10.494281149349497</v>
      </c>
      <c r="D68" s="55">
        <f>+D67/$B$67*100</f>
        <v>89.50571885065051</v>
      </c>
      <c r="E68" s="55">
        <f>E67/D67*100</f>
        <v>64.06652877341116</v>
      </c>
      <c r="F68" s="55">
        <f>F67/D67*100</f>
        <v>24.769784376505257</v>
      </c>
      <c r="G68" s="55">
        <f>G67/D67*100</f>
        <v>11.163686850083586</v>
      </c>
      <c r="H68" s="77">
        <f>+H67/H67*100</f>
        <v>100</v>
      </c>
      <c r="I68" s="55">
        <f>+I67/H67*100</f>
        <v>19.077413116432513</v>
      </c>
      <c r="J68" s="55">
        <f>+J67/H67*100</f>
        <v>80.92258688356748</v>
      </c>
      <c r="K68" s="55">
        <f>+K67/J67*100</f>
        <v>75.8346805370071</v>
      </c>
      <c r="L68" s="55">
        <f>+L67/J67*100</f>
        <v>19.596541786743515</v>
      </c>
      <c r="M68" s="57">
        <f>+M67/J67*100</f>
        <v>4.568777676249385</v>
      </c>
    </row>
    <row r="69" spans="1:13" ht="15" customHeight="1">
      <c r="A69" s="44" t="s">
        <v>35</v>
      </c>
      <c r="B69" s="56">
        <f aca="true" t="shared" si="24" ref="B69:G69">+B67/B7</f>
        <v>0.3682799716068293</v>
      </c>
      <c r="C69" s="55">
        <f t="shared" si="24"/>
        <v>0.16968752562945952</v>
      </c>
      <c r="D69" s="55">
        <f t="shared" si="24"/>
        <v>0.42685227740015963</v>
      </c>
      <c r="E69" s="55">
        <f t="shared" si="24"/>
        <v>0.3419070949011069</v>
      </c>
      <c r="F69" s="55">
        <f t="shared" si="24"/>
        <v>0.6707588429371595</v>
      </c>
      <c r="G69" s="55">
        <f t="shared" si="24"/>
        <v>1.1202729599090133</v>
      </c>
      <c r="H69" s="56">
        <f aca="true" t="shared" si="25" ref="H69:M69">H67/H7</f>
        <v>0.20159616553337384</v>
      </c>
      <c r="I69" s="55">
        <f t="shared" si="25"/>
        <v>0.08480404551201011</v>
      </c>
      <c r="J69" s="55">
        <f t="shared" si="25"/>
        <v>0.2985165446190646</v>
      </c>
      <c r="K69" s="55">
        <f t="shared" si="25"/>
        <v>0.2614247637509087</v>
      </c>
      <c r="L69" s="55">
        <f t="shared" si="25"/>
        <v>0.4885228666549851</v>
      </c>
      <c r="M69" s="57">
        <f t="shared" si="25"/>
        <v>0.9530791788856305</v>
      </c>
    </row>
    <row r="70" spans="1:13" ht="15" customHeight="1">
      <c r="A70" s="44"/>
      <c r="B70" s="56"/>
      <c r="C70" s="55"/>
      <c r="D70" s="55"/>
      <c r="E70" s="55"/>
      <c r="F70" s="55"/>
      <c r="G70" s="55"/>
      <c r="H70" s="56"/>
      <c r="I70" s="55"/>
      <c r="J70" s="55"/>
      <c r="K70" s="55"/>
      <c r="L70" s="55"/>
      <c r="M70" s="57"/>
    </row>
    <row r="71" spans="1:13" ht="15" customHeight="1">
      <c r="A71" s="108" t="s">
        <v>71</v>
      </c>
      <c r="B71" s="52"/>
      <c r="C71" s="53"/>
      <c r="D71" s="53"/>
      <c r="E71" s="53"/>
      <c r="F71" s="53"/>
      <c r="G71" s="53"/>
      <c r="H71" s="52"/>
      <c r="I71" s="62"/>
      <c r="J71" s="62"/>
      <c r="K71" s="62"/>
      <c r="L71" s="62"/>
      <c r="M71" s="54"/>
    </row>
    <row r="72" spans="1:13" ht="15" customHeight="1">
      <c r="A72" s="44" t="s">
        <v>26</v>
      </c>
      <c r="B72" s="50">
        <v>86410</v>
      </c>
      <c r="C72" s="51">
        <v>16037</v>
      </c>
      <c r="D72" s="51">
        <v>70373</v>
      </c>
      <c r="E72" s="51">
        <v>55261</v>
      </c>
      <c r="F72" s="51">
        <v>11849</v>
      </c>
      <c r="G72" s="51">
        <v>3263</v>
      </c>
      <c r="H72" s="52">
        <v>58186</v>
      </c>
      <c r="I72" s="62">
        <f>H72-J72</f>
        <v>20737</v>
      </c>
      <c r="J72" s="62">
        <v>37449</v>
      </c>
      <c r="K72" s="62">
        <v>31980</v>
      </c>
      <c r="L72" s="62">
        <v>4890</v>
      </c>
      <c r="M72" s="54">
        <v>579</v>
      </c>
    </row>
    <row r="73" spans="1:13" ht="15" customHeight="1">
      <c r="A73" s="44" t="s">
        <v>28</v>
      </c>
      <c r="B73" s="56">
        <f aca="true" t="shared" si="26" ref="B73:G73">+B72/B7*100</f>
        <v>80.70571972951768</v>
      </c>
      <c r="C73" s="55">
        <f t="shared" si="26"/>
        <v>65.76314278684491</v>
      </c>
      <c r="D73" s="55">
        <f t="shared" si="26"/>
        <v>85.11284197285988</v>
      </c>
      <c r="E73" s="55">
        <f t="shared" si="26"/>
        <v>83.5616645496885</v>
      </c>
      <c r="F73" s="55">
        <f t="shared" si="26"/>
        <v>90.91536867950587</v>
      </c>
      <c r="G73" s="55">
        <f t="shared" si="26"/>
        <v>92.7779357406881</v>
      </c>
      <c r="H73" s="56">
        <f aca="true" t="shared" si="27" ref="H73:M73">H72/H7*100</f>
        <v>66.72017796328362</v>
      </c>
      <c r="I73" s="55">
        <f t="shared" si="27"/>
        <v>52.43236409608091</v>
      </c>
      <c r="J73" s="55">
        <f t="shared" si="27"/>
        <v>78.57697391888206</v>
      </c>
      <c r="K73" s="55">
        <f t="shared" si="27"/>
        <v>77.48970196268475</v>
      </c>
      <c r="L73" s="55">
        <f t="shared" si="27"/>
        <v>85.6842474154547</v>
      </c>
      <c r="M73" s="57">
        <f t="shared" si="27"/>
        <v>84.89736070381232</v>
      </c>
    </row>
    <row r="74" spans="1:13" ht="15" customHeight="1">
      <c r="A74" s="44" t="s">
        <v>29</v>
      </c>
      <c r="B74" s="50">
        <v>750488</v>
      </c>
      <c r="C74" s="51">
        <v>94437</v>
      </c>
      <c r="D74" s="51">
        <v>656051</v>
      </c>
      <c r="E74" s="51">
        <v>453893</v>
      </c>
      <c r="F74" s="51">
        <v>145220</v>
      </c>
      <c r="G74" s="51">
        <v>56938</v>
      </c>
      <c r="H74" s="52">
        <v>384313</v>
      </c>
      <c r="I74" s="62">
        <f>H74-J74</f>
        <v>114109</v>
      </c>
      <c r="J74" s="62">
        <v>270204</v>
      </c>
      <c r="K74" s="62">
        <v>215631</v>
      </c>
      <c r="L74" s="62">
        <v>46633</v>
      </c>
      <c r="M74" s="54">
        <v>7940</v>
      </c>
    </row>
    <row r="75" spans="1:13" ht="15" customHeight="1">
      <c r="A75" s="44" t="s">
        <v>8</v>
      </c>
      <c r="B75" s="50">
        <f>+B74/$B$74*100</f>
        <v>100</v>
      </c>
      <c r="C75" s="55">
        <f>+C74/$B$74*100</f>
        <v>12.583412393002952</v>
      </c>
      <c r="D75" s="55">
        <f>+D74/$B$74*100</f>
        <v>87.41658760699704</v>
      </c>
      <c r="E75" s="55">
        <f>E74/D74*100</f>
        <v>69.18562733689912</v>
      </c>
      <c r="F75" s="55">
        <f>F74/D74*100</f>
        <v>22.135474223802724</v>
      </c>
      <c r="G75" s="55">
        <f>G74/D74*100</f>
        <v>8.678898439298164</v>
      </c>
      <c r="H75" s="77">
        <f>+H74/H74*100</f>
        <v>100</v>
      </c>
      <c r="I75" s="55">
        <f>+I74/H74*100</f>
        <v>29.691683601647618</v>
      </c>
      <c r="J75" s="55">
        <f>+J74/H74*100</f>
        <v>70.30831639835239</v>
      </c>
      <c r="K75" s="55">
        <f>+K74/J74*100</f>
        <v>79.80303770484522</v>
      </c>
      <c r="L75" s="55">
        <f>+L74/J74*100</f>
        <v>17.258441769921983</v>
      </c>
      <c r="M75" s="57">
        <f>+M74/J74*100</f>
        <v>2.938520525232787</v>
      </c>
    </row>
    <row r="76" spans="1:13" ht="15" customHeight="1">
      <c r="A76" s="44" t="s">
        <v>36</v>
      </c>
      <c r="B76" s="56">
        <f aca="true" t="shared" si="28" ref="B76:G76">+B74/B7</f>
        <v>7.009451937086712</v>
      </c>
      <c r="C76" s="55">
        <f t="shared" si="28"/>
        <v>3.87259083080456</v>
      </c>
      <c r="D76" s="55">
        <f t="shared" si="28"/>
        <v>7.934629060738734</v>
      </c>
      <c r="E76" s="55">
        <f t="shared" si="28"/>
        <v>6.8634397870924815</v>
      </c>
      <c r="F76" s="55">
        <f t="shared" si="28"/>
        <v>11.142484462518222</v>
      </c>
      <c r="G76" s="55">
        <f t="shared" si="28"/>
        <v>16.189365936878023</v>
      </c>
      <c r="H76" s="56">
        <f aca="true" t="shared" si="29" ref="H76:M76">H74/H7</f>
        <v>4.406804343588391</v>
      </c>
      <c r="I76" s="55">
        <f t="shared" si="29"/>
        <v>2.885183312262958</v>
      </c>
      <c r="J76" s="55">
        <f t="shared" si="29"/>
        <v>5.669527266623303</v>
      </c>
      <c r="K76" s="55">
        <f t="shared" si="29"/>
        <v>5.22488490428883</v>
      </c>
      <c r="L76" s="55">
        <f t="shared" si="29"/>
        <v>8.171193271421062</v>
      </c>
      <c r="M76" s="57">
        <f t="shared" si="29"/>
        <v>11.642228739002933</v>
      </c>
    </row>
    <row r="77" spans="1:13" ht="15" customHeight="1">
      <c r="A77" s="44"/>
      <c r="B77" s="56"/>
      <c r="C77" s="55"/>
      <c r="D77" s="55"/>
      <c r="E77" s="55"/>
      <c r="F77" s="55"/>
      <c r="G77" s="55"/>
      <c r="H77" s="56"/>
      <c r="I77" s="55"/>
      <c r="J77" s="55"/>
      <c r="K77" s="55"/>
      <c r="L77" s="55"/>
      <c r="M77" s="57"/>
    </row>
    <row r="78" spans="1:13" ht="15" customHeight="1">
      <c r="A78" s="108" t="s">
        <v>72</v>
      </c>
      <c r="B78" s="50"/>
      <c r="C78" s="51"/>
      <c r="D78" s="51"/>
      <c r="E78" s="51"/>
      <c r="F78" s="51"/>
      <c r="G78" s="51"/>
      <c r="H78" s="52"/>
      <c r="I78" s="62"/>
      <c r="J78" s="62"/>
      <c r="K78" s="62"/>
      <c r="L78" s="62"/>
      <c r="M78" s="54"/>
    </row>
    <row r="79" spans="1:13" ht="15" customHeight="1">
      <c r="A79" s="44" t="s">
        <v>26</v>
      </c>
      <c r="B79" s="50">
        <v>79171</v>
      </c>
      <c r="C79" s="51">
        <v>13717</v>
      </c>
      <c r="D79" s="51">
        <v>65454</v>
      </c>
      <c r="E79" s="51">
        <v>50792</v>
      </c>
      <c r="F79" s="51">
        <v>11463</v>
      </c>
      <c r="G79" s="51">
        <v>3199</v>
      </c>
      <c r="H79" s="52">
        <v>48487</v>
      </c>
      <c r="I79" s="62">
        <f>H79-J79</f>
        <v>15977</v>
      </c>
      <c r="J79" s="62">
        <v>32510</v>
      </c>
      <c r="K79" s="62">
        <v>27537</v>
      </c>
      <c r="L79" s="62">
        <v>4445</v>
      </c>
      <c r="M79" s="54">
        <v>528</v>
      </c>
    </row>
    <row r="80" spans="1:13" ht="15" customHeight="1">
      <c r="A80" s="44" t="s">
        <v>28</v>
      </c>
      <c r="B80" s="56">
        <f aca="true" t="shared" si="30" ref="B80:G80">+B79/B7*100</f>
        <v>73.94459595770913</v>
      </c>
      <c r="C80" s="55">
        <f t="shared" si="30"/>
        <v>56.249487410809486</v>
      </c>
      <c r="D80" s="55">
        <f t="shared" si="30"/>
        <v>79.16354224619627</v>
      </c>
      <c r="E80" s="55">
        <f t="shared" si="30"/>
        <v>76.80396782193189</v>
      </c>
      <c r="F80" s="55">
        <f t="shared" si="30"/>
        <v>87.95365610373666</v>
      </c>
      <c r="G80" s="55">
        <f t="shared" si="30"/>
        <v>90.95820301393232</v>
      </c>
      <c r="H80" s="56">
        <f aca="true" t="shared" si="31" ref="H80:M80">H79/H7*100</f>
        <v>55.59861940854728</v>
      </c>
      <c r="I80" s="55">
        <f t="shared" si="31"/>
        <v>40.396965865992414</v>
      </c>
      <c r="J80" s="55">
        <f t="shared" si="31"/>
        <v>68.21376864810425</v>
      </c>
      <c r="K80" s="55">
        <f t="shared" si="31"/>
        <v>66.72401259995155</v>
      </c>
      <c r="L80" s="55">
        <f t="shared" si="31"/>
        <v>77.88680567723848</v>
      </c>
      <c r="M80" s="57">
        <f t="shared" si="31"/>
        <v>77.41935483870968</v>
      </c>
    </row>
    <row r="81" spans="1:13" ht="15" customHeight="1">
      <c r="A81" s="44" t="s">
        <v>30</v>
      </c>
      <c r="B81" s="50">
        <v>408651</v>
      </c>
      <c r="C81" s="51">
        <v>41449</v>
      </c>
      <c r="D81" s="51">
        <v>357202</v>
      </c>
      <c r="E81" s="51">
        <v>242478</v>
      </c>
      <c r="F81" s="51">
        <v>80878</v>
      </c>
      <c r="G81" s="51">
        <v>33846</v>
      </c>
      <c r="H81" s="52">
        <v>238562</v>
      </c>
      <c r="I81" s="62">
        <f>H81-J81</f>
        <v>67271</v>
      </c>
      <c r="J81" s="62">
        <v>171291</v>
      </c>
      <c r="K81" s="62">
        <v>135481</v>
      </c>
      <c r="L81" s="62">
        <v>30389</v>
      </c>
      <c r="M81" s="54">
        <v>5421</v>
      </c>
    </row>
    <row r="82" spans="1:13" ht="15" customHeight="1">
      <c r="A82" s="44" t="s">
        <v>8</v>
      </c>
      <c r="B82" s="50">
        <f>+B81/$B$81*100</f>
        <v>100</v>
      </c>
      <c r="C82" s="55">
        <f>+C81/$B$81*100</f>
        <v>10.142884759856209</v>
      </c>
      <c r="D82" s="55">
        <v>87.55</v>
      </c>
      <c r="E82" s="55">
        <f>E81/D81*100</f>
        <v>67.88259864166494</v>
      </c>
      <c r="F82" s="55">
        <f>F81/D81*100</f>
        <v>22.6420904698182</v>
      </c>
      <c r="G82" s="55">
        <f>G81/D81*100</f>
        <v>9.475310888516862</v>
      </c>
      <c r="H82" s="77">
        <f>+H81/H81*100</f>
        <v>100</v>
      </c>
      <c r="I82" s="55">
        <f>+I81/H81*100</f>
        <v>28.198539583001487</v>
      </c>
      <c r="J82" s="55">
        <f>+J81/H81*100</f>
        <v>71.80146041699852</v>
      </c>
      <c r="K82" s="55">
        <f>+K81/J81*100</f>
        <v>79.09405631352494</v>
      </c>
      <c r="L82" s="55">
        <f>+L81/J81*100</f>
        <v>17.741153942705687</v>
      </c>
      <c r="M82" s="57">
        <f>+M81/J81*100</f>
        <v>3.164789743769375</v>
      </c>
    </row>
    <row r="83" spans="1:13" ht="15" customHeight="1">
      <c r="A83" s="45" t="s">
        <v>37</v>
      </c>
      <c r="B83" s="58">
        <f aca="true" t="shared" si="32" ref="B83:G83">+B81/B7</f>
        <v>3.8167426308514214</v>
      </c>
      <c r="C83" s="59">
        <f t="shared" si="32"/>
        <v>1.6997047486262609</v>
      </c>
      <c r="D83" s="59">
        <f t="shared" si="32"/>
        <v>4.320190609806246</v>
      </c>
      <c r="E83" s="59">
        <f t="shared" si="32"/>
        <v>3.666575939031029</v>
      </c>
      <c r="F83" s="59">
        <f t="shared" si="32"/>
        <v>6.205631857592266</v>
      </c>
      <c r="G83" s="59">
        <f t="shared" si="32"/>
        <v>9.623542792152403</v>
      </c>
      <c r="H83" s="58">
        <f aca="true" t="shared" si="33" ref="H83:M83">H81/H7</f>
        <v>2.735520416470777</v>
      </c>
      <c r="I83" s="59">
        <f t="shared" si="33"/>
        <v>1.7009102402022755</v>
      </c>
      <c r="J83" s="59">
        <f t="shared" si="33"/>
        <v>3.5940955538303365</v>
      </c>
      <c r="K83" s="59">
        <f t="shared" si="33"/>
        <v>3.2827962200145384</v>
      </c>
      <c r="L83" s="59">
        <f t="shared" si="33"/>
        <v>5.324864201857368</v>
      </c>
      <c r="M83" s="60">
        <f t="shared" si="33"/>
        <v>7.948680351906158</v>
      </c>
    </row>
    <row r="84" spans="1:13" ht="15" customHeight="1">
      <c r="A84" s="124" t="s">
        <v>54</v>
      </c>
      <c r="B84" s="51"/>
      <c r="C84" s="55"/>
      <c r="D84" s="55"/>
      <c r="E84" s="55"/>
      <c r="F84" s="55"/>
      <c r="G84" s="55"/>
      <c r="H84" s="65"/>
      <c r="I84" s="55"/>
      <c r="J84" s="55"/>
      <c r="K84" s="55"/>
      <c r="L84" s="55"/>
      <c r="M84" s="55"/>
    </row>
    <row r="86" spans="2:13" ht="15" customHeight="1">
      <c r="B86" s="100"/>
      <c r="C86" s="100"/>
      <c r="D86" s="100"/>
      <c r="E86" s="100"/>
      <c r="F86" s="100"/>
      <c r="G86" s="100"/>
      <c r="H86" s="100"/>
      <c r="I86" s="101"/>
      <c r="J86" s="101"/>
      <c r="K86" s="101"/>
      <c r="L86" s="101"/>
      <c r="M86" s="101"/>
    </row>
    <row r="87" spans="2:13" ht="15" customHeight="1">
      <c r="B87" s="100"/>
      <c r="C87" s="100"/>
      <c r="D87" s="100"/>
      <c r="E87" s="100"/>
      <c r="F87" s="100"/>
      <c r="G87" s="100"/>
      <c r="H87" s="100"/>
      <c r="I87" s="101"/>
      <c r="J87" s="101"/>
      <c r="K87" s="101"/>
      <c r="L87" s="101"/>
      <c r="M87" s="101"/>
    </row>
    <row r="88" spans="2:13" ht="15" customHeight="1">
      <c r="B88" s="100"/>
      <c r="C88" s="100"/>
      <c r="D88" s="100"/>
      <c r="E88" s="100"/>
      <c r="F88" s="100"/>
      <c r="G88" s="100"/>
      <c r="H88" s="100"/>
      <c r="I88" s="101"/>
      <c r="J88" s="101"/>
      <c r="K88" s="101"/>
      <c r="L88" s="101"/>
      <c r="M88" s="101"/>
    </row>
    <row r="89" spans="2:13" ht="15" customHeight="1">
      <c r="B89" s="100"/>
      <c r="C89" s="100"/>
      <c r="D89" s="100"/>
      <c r="E89" s="100"/>
      <c r="F89" s="100"/>
      <c r="G89" s="100"/>
      <c r="H89" s="100"/>
      <c r="I89" s="101"/>
      <c r="J89" s="101"/>
      <c r="K89" s="101"/>
      <c r="L89" s="101"/>
      <c r="M89" s="101"/>
    </row>
    <row r="90" spans="2:13" ht="15" customHeight="1">
      <c r="B90" s="100"/>
      <c r="C90" s="100"/>
      <c r="D90" s="100"/>
      <c r="E90" s="100"/>
      <c r="F90" s="100"/>
      <c r="G90" s="100"/>
      <c r="H90" s="100"/>
      <c r="I90" s="101"/>
      <c r="J90" s="101"/>
      <c r="K90" s="101"/>
      <c r="L90" s="101"/>
      <c r="M90" s="101"/>
    </row>
    <row r="91" spans="2:13" ht="15" customHeight="1">
      <c r="B91" s="100"/>
      <c r="C91" s="100"/>
      <c r="D91" s="100"/>
      <c r="E91" s="100"/>
      <c r="F91" s="100"/>
      <c r="G91" s="100"/>
      <c r="H91" s="100"/>
      <c r="I91" s="101"/>
      <c r="J91" s="101"/>
      <c r="K91" s="101"/>
      <c r="L91" s="101"/>
      <c r="M91" s="101"/>
    </row>
    <row r="92" spans="2:13" ht="15" customHeight="1">
      <c r="B92" s="100"/>
      <c r="C92" s="100"/>
      <c r="D92" s="100"/>
      <c r="E92" s="100"/>
      <c r="F92" s="100"/>
      <c r="G92" s="100"/>
      <c r="H92" s="100"/>
      <c r="I92" s="101"/>
      <c r="J92" s="101"/>
      <c r="K92" s="101"/>
      <c r="L92" s="101"/>
      <c r="M92" s="101"/>
    </row>
    <row r="93" spans="2:13" ht="15" customHeight="1">
      <c r="B93" s="100"/>
      <c r="C93" s="100"/>
      <c r="D93" s="100"/>
      <c r="E93" s="100"/>
      <c r="F93" s="100"/>
      <c r="G93" s="100"/>
      <c r="H93" s="100"/>
      <c r="I93" s="101"/>
      <c r="J93" s="101"/>
      <c r="K93" s="101"/>
      <c r="L93" s="101"/>
      <c r="M93" s="101"/>
    </row>
    <row r="94" spans="2:13" ht="15" customHeight="1">
      <c r="B94" s="100"/>
      <c r="C94" s="100"/>
      <c r="D94" s="100"/>
      <c r="E94" s="100"/>
      <c r="F94" s="100"/>
      <c r="G94" s="100"/>
      <c r="H94" s="100"/>
      <c r="I94" s="101"/>
      <c r="J94" s="101"/>
      <c r="K94" s="101"/>
      <c r="L94" s="101"/>
      <c r="M94" s="101"/>
    </row>
    <row r="95" spans="2:13" ht="15" customHeight="1">
      <c r="B95" s="100"/>
      <c r="C95" s="100"/>
      <c r="D95" s="100"/>
      <c r="E95" s="100"/>
      <c r="F95" s="100"/>
      <c r="G95" s="100"/>
      <c r="H95" s="100"/>
      <c r="I95" s="101"/>
      <c r="J95" s="101"/>
      <c r="K95" s="101"/>
      <c r="L95" s="101"/>
      <c r="M95" s="101"/>
    </row>
    <row r="96" spans="2:13" ht="15" customHeight="1">
      <c r="B96" s="100"/>
      <c r="C96" s="100"/>
      <c r="D96" s="100"/>
      <c r="E96" s="100"/>
      <c r="F96" s="100"/>
      <c r="G96" s="100"/>
      <c r="H96" s="100"/>
      <c r="I96" s="101"/>
      <c r="J96" s="101"/>
      <c r="K96" s="101"/>
      <c r="L96" s="101"/>
      <c r="M96" s="101"/>
    </row>
    <row r="97" spans="2:13" ht="15" customHeight="1">
      <c r="B97" s="100"/>
      <c r="C97" s="100"/>
      <c r="D97" s="100"/>
      <c r="E97" s="100"/>
      <c r="F97" s="100"/>
      <c r="G97" s="100"/>
      <c r="H97" s="100"/>
      <c r="I97" s="101"/>
      <c r="J97" s="101"/>
      <c r="K97" s="101"/>
      <c r="L97" s="101"/>
      <c r="M97" s="101"/>
    </row>
    <row r="98" spans="2:13" ht="15" customHeight="1">
      <c r="B98" s="100"/>
      <c r="C98" s="100"/>
      <c r="D98" s="100"/>
      <c r="E98" s="100"/>
      <c r="F98" s="100"/>
      <c r="G98" s="100"/>
      <c r="H98" s="100"/>
      <c r="I98" s="101"/>
      <c r="J98" s="101"/>
      <c r="K98" s="101"/>
      <c r="L98" s="101"/>
      <c r="M98" s="101"/>
    </row>
    <row r="99" spans="2:13" ht="15" customHeight="1">
      <c r="B99" s="100"/>
      <c r="C99" s="100"/>
      <c r="D99" s="100"/>
      <c r="E99" s="100"/>
      <c r="F99" s="100"/>
      <c r="G99" s="100"/>
      <c r="H99" s="100"/>
      <c r="I99" s="101"/>
      <c r="J99" s="101"/>
      <c r="K99" s="101"/>
      <c r="L99" s="101"/>
      <c r="M99" s="101"/>
    </row>
    <row r="100" spans="2:13" ht="15" customHeight="1">
      <c r="B100" s="100"/>
      <c r="C100" s="100"/>
      <c r="D100" s="100"/>
      <c r="E100" s="100"/>
      <c r="F100" s="100"/>
      <c r="G100" s="100"/>
      <c r="H100" s="100"/>
      <c r="I100" s="101"/>
      <c r="J100" s="101"/>
      <c r="K100" s="101"/>
      <c r="L100" s="101"/>
      <c r="M100" s="101"/>
    </row>
    <row r="101" spans="2:13" ht="15" customHeight="1">
      <c r="B101" s="100"/>
      <c r="C101" s="100"/>
      <c r="D101" s="100"/>
      <c r="E101" s="100"/>
      <c r="F101" s="100"/>
      <c r="G101" s="100"/>
      <c r="H101" s="100"/>
      <c r="I101" s="101"/>
      <c r="J101" s="101"/>
      <c r="K101" s="101"/>
      <c r="L101" s="101"/>
      <c r="M101" s="101"/>
    </row>
    <row r="102" spans="2:13" ht="15" customHeight="1">
      <c r="B102" s="100"/>
      <c r="C102" s="100"/>
      <c r="D102" s="100"/>
      <c r="E102" s="100"/>
      <c r="F102" s="100"/>
      <c r="G102" s="100"/>
      <c r="H102" s="100"/>
      <c r="I102" s="101"/>
      <c r="J102" s="101"/>
      <c r="K102" s="101"/>
      <c r="L102" s="101"/>
      <c r="M102" s="101"/>
    </row>
  </sheetData>
  <sheetProtection/>
  <mergeCells count="10">
    <mergeCell ref="J5:M5"/>
    <mergeCell ref="A1:M1"/>
    <mergeCell ref="A4:A6"/>
    <mergeCell ref="B4:G4"/>
    <mergeCell ref="H4:M4"/>
    <mergeCell ref="B5:B6"/>
    <mergeCell ref="C5:C6"/>
    <mergeCell ref="D5:G5"/>
    <mergeCell ref="H5:H6"/>
    <mergeCell ref="I5:I6"/>
  </mergeCells>
  <printOptions/>
  <pageMargins left="1" right="0.75" top="1" bottom="1" header="0.5" footer="0.75"/>
  <pageSetup firstPageNumber="39" useFirstPageNumber="1" horizontalDpi="600" verticalDpi="600" orientation="portrait" scale="95" r:id="rId1"/>
  <headerFooter alignWithMargins="0">
    <oddFooter>&amp;L&amp;"Arial Narrow,Regular"&amp;8Zila Series : Noakhali&amp;C&amp;"Arial Narrow,Regular"&amp;8&amp;P</oddFooter>
  </headerFooter>
  <rowBreaks count="1" manualBreakCount="1">
    <brk id="4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88"/>
  <sheetViews>
    <sheetView zoomScaleSheetLayoutView="100" zoomScalePageLayoutView="0" workbookViewId="0" topLeftCell="A1">
      <pane ySplit="6" topLeftCell="BM79" activePane="bottomLeft" state="frozen"/>
      <selection pane="topLeft" activeCell="A1" sqref="A1"/>
      <selection pane="bottomLeft" activeCell="A1" sqref="A1:M1"/>
    </sheetView>
  </sheetViews>
  <sheetFormatPr defaultColWidth="9.140625" defaultRowHeight="15" customHeight="1"/>
  <cols>
    <col min="1" max="1" width="21.8515625" style="122" customWidth="1"/>
    <col min="2" max="3" width="6.421875" style="122" customWidth="1"/>
    <col min="4" max="6" width="5.7109375" style="122" customWidth="1"/>
    <col min="7" max="7" width="5.140625" style="122" customWidth="1"/>
    <col min="8" max="8" width="6.00390625" style="122" customWidth="1"/>
    <col min="9" max="9" width="6.57421875" style="113" customWidth="1"/>
    <col min="10" max="12" width="5.7109375" style="113" customWidth="1"/>
    <col min="13" max="13" width="5.140625" style="113" customWidth="1"/>
    <col min="14" max="16384" width="9.140625" style="113" customWidth="1"/>
  </cols>
  <sheetData>
    <row r="1" spans="1:13" ht="15" customHeight="1">
      <c r="A1" s="153" t="s">
        <v>58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 customHeight="1">
      <c r="A3" s="112" t="s">
        <v>55</v>
      </c>
      <c r="B3" s="5"/>
      <c r="C3" s="5"/>
      <c r="D3" s="5"/>
      <c r="E3" s="5"/>
      <c r="F3" s="7" t="s">
        <v>74</v>
      </c>
      <c r="G3" s="5"/>
      <c r="H3" s="4"/>
      <c r="I3" s="5"/>
      <c r="J3" s="5"/>
      <c r="K3" s="7" t="s">
        <v>0</v>
      </c>
      <c r="L3" s="5"/>
      <c r="M3" s="5"/>
    </row>
    <row r="4" spans="1:24" s="114" customFormat="1" ht="14.25" customHeight="1">
      <c r="A4" s="154" t="s">
        <v>1</v>
      </c>
      <c r="B4" s="155">
        <v>1996</v>
      </c>
      <c r="C4" s="156"/>
      <c r="D4" s="156"/>
      <c r="E4" s="156"/>
      <c r="F4" s="156"/>
      <c r="G4" s="157"/>
      <c r="H4" s="158">
        <v>2008</v>
      </c>
      <c r="I4" s="158"/>
      <c r="J4" s="158"/>
      <c r="K4" s="158"/>
      <c r="L4" s="158"/>
      <c r="M4" s="158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114" customFormat="1" ht="14.25" customHeight="1">
      <c r="A5" s="154"/>
      <c r="B5" s="159" t="s">
        <v>2</v>
      </c>
      <c r="C5" s="159" t="s">
        <v>33</v>
      </c>
      <c r="D5" s="154" t="s">
        <v>3</v>
      </c>
      <c r="E5" s="154"/>
      <c r="F5" s="154"/>
      <c r="G5" s="154"/>
      <c r="H5" s="159" t="s">
        <v>2</v>
      </c>
      <c r="I5" s="159" t="s">
        <v>33</v>
      </c>
      <c r="J5" s="160" t="s">
        <v>3</v>
      </c>
      <c r="K5" s="160"/>
      <c r="L5" s="160"/>
      <c r="M5" s="160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114" customFormat="1" ht="14.25" customHeight="1">
      <c r="A6" s="154"/>
      <c r="B6" s="159"/>
      <c r="C6" s="159"/>
      <c r="D6" s="10" t="s">
        <v>47</v>
      </c>
      <c r="E6" s="8" t="s">
        <v>4</v>
      </c>
      <c r="F6" s="9" t="s">
        <v>5</v>
      </c>
      <c r="G6" s="8" t="s">
        <v>6</v>
      </c>
      <c r="H6" s="159"/>
      <c r="I6" s="159"/>
      <c r="J6" s="8" t="s">
        <v>47</v>
      </c>
      <c r="K6" s="9" t="s">
        <v>4</v>
      </c>
      <c r="L6" s="9" t="s">
        <v>5</v>
      </c>
      <c r="M6" s="9" t="s">
        <v>6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114" customFormat="1" ht="15" customHeight="1">
      <c r="A7" s="115" t="s">
        <v>7</v>
      </c>
      <c r="B7" s="51">
        <v>107209</v>
      </c>
      <c r="C7" s="51">
        <v>25584</v>
      </c>
      <c r="D7" s="51">
        <v>81625</v>
      </c>
      <c r="E7" s="51">
        <v>77108</v>
      </c>
      <c r="F7" s="51">
        <v>4399</v>
      </c>
      <c r="G7" s="51">
        <v>126</v>
      </c>
      <c r="H7" s="81">
        <v>92428</v>
      </c>
      <c r="I7" s="62">
        <f>H7-J7</f>
        <v>36863</v>
      </c>
      <c r="J7" s="62">
        <v>55565</v>
      </c>
      <c r="K7" s="62">
        <v>51884</v>
      </c>
      <c r="L7" s="62">
        <v>3597</v>
      </c>
      <c r="M7" s="64">
        <v>84</v>
      </c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</row>
    <row r="8" spans="1:24" s="114" customFormat="1" ht="15" customHeight="1">
      <c r="A8" s="44" t="s">
        <v>8</v>
      </c>
      <c r="B8" s="51">
        <f>+B7/$B$7*100</f>
        <v>100</v>
      </c>
      <c r="C8" s="55">
        <f>+C7/$B$7*100</f>
        <v>23.863668162187874</v>
      </c>
      <c r="D8" s="55">
        <f>+D7/$B$7*100</f>
        <v>76.13633183781212</v>
      </c>
      <c r="E8" s="55">
        <f>E7/D7*100</f>
        <v>94.46615620214395</v>
      </c>
      <c r="F8" s="55">
        <f>F7/D7*100</f>
        <v>5.389280245022971</v>
      </c>
      <c r="G8" s="55">
        <f>G7/D7*100</f>
        <v>0.154364471669219</v>
      </c>
      <c r="H8" s="77">
        <f>+H7/H7*100</f>
        <v>100</v>
      </c>
      <c r="I8" s="55">
        <f>+I7/H7*100</f>
        <v>39.88293590686805</v>
      </c>
      <c r="J8" s="55">
        <f>+J7/H7*100</f>
        <v>60.11706409313196</v>
      </c>
      <c r="K8" s="55">
        <f>+K7/J7*100</f>
        <v>93.37532619454693</v>
      </c>
      <c r="L8" s="55">
        <f>+L7/J7*100</f>
        <v>6.473499505084137</v>
      </c>
      <c r="M8" s="57">
        <f>+M7/J7*100</f>
        <v>0.15117430036893728</v>
      </c>
      <c r="N8" s="101"/>
      <c r="O8" s="101"/>
      <c r="P8" s="125"/>
      <c r="Q8" s="125"/>
      <c r="R8" s="125"/>
      <c r="S8" s="125"/>
      <c r="T8" s="125"/>
      <c r="U8" s="125"/>
      <c r="V8" s="125"/>
      <c r="W8" s="125"/>
      <c r="X8" s="125"/>
    </row>
    <row r="9" spans="1:24" s="114" customFormat="1" ht="15" customHeight="1">
      <c r="A9" s="106" t="s">
        <v>42</v>
      </c>
      <c r="B9" s="53"/>
      <c r="C9" s="53"/>
      <c r="D9" s="53"/>
      <c r="E9" s="53"/>
      <c r="F9" s="53"/>
      <c r="G9" s="53"/>
      <c r="H9" s="52"/>
      <c r="I9" s="62"/>
      <c r="J9" s="62"/>
      <c r="K9" s="62"/>
      <c r="L9" s="62"/>
      <c r="M9" s="54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</row>
    <row r="10" spans="1:24" s="114" customFormat="1" ht="15" customHeight="1">
      <c r="A10" s="46" t="s">
        <v>9</v>
      </c>
      <c r="B10" s="51">
        <v>81865</v>
      </c>
      <c r="C10" s="51">
        <v>24268</v>
      </c>
      <c r="D10" s="51">
        <v>57597</v>
      </c>
      <c r="E10" s="51">
        <v>54934</v>
      </c>
      <c r="F10" s="51">
        <v>2568</v>
      </c>
      <c r="G10" s="51">
        <v>95</v>
      </c>
      <c r="H10" s="52">
        <v>67310</v>
      </c>
      <c r="I10" s="62">
        <f>H10-J10</f>
        <v>33491</v>
      </c>
      <c r="J10" s="62">
        <v>33819</v>
      </c>
      <c r="K10" s="62">
        <v>32317</v>
      </c>
      <c r="L10" s="62">
        <v>1451</v>
      </c>
      <c r="M10" s="54">
        <v>51</v>
      </c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</row>
    <row r="11" spans="1:24" s="114" customFormat="1" ht="15" customHeight="1">
      <c r="A11" s="44" t="s">
        <v>8</v>
      </c>
      <c r="B11" s="51">
        <f>+B10/$B$10*100</f>
        <v>100</v>
      </c>
      <c r="C11" s="55">
        <f>+C10/$B$10*100</f>
        <v>29.643925975691687</v>
      </c>
      <c r="D11" s="55">
        <f>+D10/$B$10*100</f>
        <v>70.35607402430831</v>
      </c>
      <c r="E11" s="55">
        <f>E10/D10*100</f>
        <v>95.37649530357484</v>
      </c>
      <c r="F11" s="55">
        <f>F10/D10*100</f>
        <v>4.4585655502890775</v>
      </c>
      <c r="G11" s="55">
        <f>G10/D10*100</f>
        <v>0.1649391461360835</v>
      </c>
      <c r="H11" s="77">
        <f>+H10/H10*100</f>
        <v>100</v>
      </c>
      <c r="I11" s="55">
        <f>+I10/H10*100</f>
        <v>49.75635121081563</v>
      </c>
      <c r="J11" s="55">
        <f>+J10/H10*100</f>
        <v>50.24364878918437</v>
      </c>
      <c r="K11" s="55">
        <f>+K10/J10*100</f>
        <v>95.5587096011118</v>
      </c>
      <c r="L11" s="55">
        <f>+L10/J10*100</f>
        <v>4.290487595730211</v>
      </c>
      <c r="M11" s="57">
        <f>+M10/J10*100</f>
        <v>0.1508028031579881</v>
      </c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</row>
    <row r="12" spans="1:24" s="114" customFormat="1" ht="15" customHeight="1">
      <c r="A12" s="44" t="s">
        <v>10</v>
      </c>
      <c r="B12" s="55">
        <f aca="true" t="shared" si="0" ref="B12:G12">+B10/B7*100</f>
        <v>76.3601936404593</v>
      </c>
      <c r="C12" s="55">
        <f t="shared" si="0"/>
        <v>94.85616010006254</v>
      </c>
      <c r="D12" s="55">
        <f t="shared" si="0"/>
        <v>70.56294027565085</v>
      </c>
      <c r="E12" s="55">
        <f t="shared" si="0"/>
        <v>71.24293199149245</v>
      </c>
      <c r="F12" s="55">
        <f t="shared" si="0"/>
        <v>58.37690384178222</v>
      </c>
      <c r="G12" s="55">
        <f t="shared" si="0"/>
        <v>75.39682539682539</v>
      </c>
      <c r="H12" s="56">
        <f>+H10/$H$7*100</f>
        <v>72.82425239105032</v>
      </c>
      <c r="I12" s="55">
        <f>+I10/$I$7*100</f>
        <v>90.85261644467352</v>
      </c>
      <c r="J12" s="55">
        <f>+J10/$J$7*100</f>
        <v>60.863853144965354</v>
      </c>
      <c r="K12" s="55">
        <f>+K10/$K$7*100</f>
        <v>62.2870249017038</v>
      </c>
      <c r="L12" s="55">
        <f>+L10/$L$7*100</f>
        <v>40.33917153183208</v>
      </c>
      <c r="M12" s="57">
        <f>+M10/$M$7*100</f>
        <v>60.71428571428571</v>
      </c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</row>
    <row r="13" spans="1:24" s="114" customFormat="1" ht="15" customHeight="1">
      <c r="A13" s="46"/>
      <c r="B13" s="66"/>
      <c r="C13" s="66"/>
      <c r="D13" s="66"/>
      <c r="E13" s="66"/>
      <c r="F13" s="66"/>
      <c r="G13" s="66"/>
      <c r="H13" s="52"/>
      <c r="I13" s="62"/>
      <c r="J13" s="62"/>
      <c r="K13" s="62"/>
      <c r="L13" s="62"/>
      <c r="M13" s="54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</row>
    <row r="14" spans="1:24" s="114" customFormat="1" ht="15" customHeight="1">
      <c r="A14" s="46" t="s">
        <v>11</v>
      </c>
      <c r="B14" s="51">
        <v>23910</v>
      </c>
      <c r="C14" s="51">
        <v>205</v>
      </c>
      <c r="D14" s="51">
        <v>23705</v>
      </c>
      <c r="E14" s="51">
        <v>21855</v>
      </c>
      <c r="F14" s="51">
        <v>1819</v>
      </c>
      <c r="G14" s="51">
        <v>31</v>
      </c>
      <c r="H14" s="52">
        <v>21935</v>
      </c>
      <c r="I14" s="62">
        <f>H14-J14</f>
        <v>433</v>
      </c>
      <c r="J14" s="62">
        <v>21502</v>
      </c>
      <c r="K14" s="62">
        <v>19332</v>
      </c>
      <c r="L14" s="62">
        <v>2137</v>
      </c>
      <c r="M14" s="54">
        <v>33</v>
      </c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</row>
    <row r="15" spans="1:24" s="114" customFormat="1" ht="15" customHeight="1">
      <c r="A15" s="44" t="s">
        <v>12</v>
      </c>
      <c r="B15" s="51">
        <v>100</v>
      </c>
      <c r="C15" s="51">
        <v>0.86</v>
      </c>
      <c r="D15" s="51">
        <v>99.14</v>
      </c>
      <c r="E15" s="55">
        <f>E14/D14*100</f>
        <v>92.19573929550727</v>
      </c>
      <c r="F15" s="55">
        <f>F14/D14*100</f>
        <v>7.673486606201223</v>
      </c>
      <c r="G15" s="55">
        <f>G14/D14*100</f>
        <v>0.13077409829149966</v>
      </c>
      <c r="H15" s="77">
        <f>+H14/H14*100</f>
        <v>100</v>
      </c>
      <c r="I15" s="55">
        <f>+I14/H14*100</f>
        <v>1.974014132664691</v>
      </c>
      <c r="J15" s="55">
        <f>+J14/H14*100</f>
        <v>98.02598586733531</v>
      </c>
      <c r="K15" s="55">
        <f>+K14/J14*100</f>
        <v>89.90791554274021</v>
      </c>
      <c r="L15" s="55">
        <f>+L14/J14*100</f>
        <v>9.938610361826807</v>
      </c>
      <c r="M15" s="57">
        <f>+M14/J14*100</f>
        <v>0.15347409543298296</v>
      </c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</row>
    <row r="16" spans="1:24" s="114" customFormat="1" ht="15" customHeight="1">
      <c r="A16" s="44" t="s">
        <v>10</v>
      </c>
      <c r="B16" s="55">
        <f aca="true" t="shared" si="1" ref="B16:G16">+B14/B7*100</f>
        <v>22.302232088723894</v>
      </c>
      <c r="C16" s="55">
        <f t="shared" si="1"/>
        <v>0.8012820512820512</v>
      </c>
      <c r="D16" s="55">
        <f t="shared" si="1"/>
        <v>29.04134762633997</v>
      </c>
      <c r="E16" s="55">
        <f t="shared" si="1"/>
        <v>28.34336255641438</v>
      </c>
      <c r="F16" s="55">
        <f t="shared" si="1"/>
        <v>41.35030688792907</v>
      </c>
      <c r="G16" s="55">
        <f t="shared" si="1"/>
        <v>24.6031746031746</v>
      </c>
      <c r="H16" s="56">
        <f>+H14/$H$7*100</f>
        <v>23.73198597827498</v>
      </c>
      <c r="I16" s="55">
        <f>+I14/$I$7*100</f>
        <v>1.1746195372053279</v>
      </c>
      <c r="J16" s="55">
        <f>+J14/$J$7*100</f>
        <v>38.69702150634392</v>
      </c>
      <c r="K16" s="55">
        <f>+K14/$K$7*100</f>
        <v>37.26004163133143</v>
      </c>
      <c r="L16" s="55">
        <f>+L14/$L$7*100</f>
        <v>59.41061996107868</v>
      </c>
      <c r="M16" s="57">
        <f>+M14/$M$7*100</f>
        <v>39.285714285714285</v>
      </c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</row>
    <row r="17" spans="1:24" s="114" customFormat="1" ht="15" customHeight="1">
      <c r="A17" s="46"/>
      <c r="B17" s="53"/>
      <c r="C17" s="66"/>
      <c r="D17" s="66"/>
      <c r="E17" s="66"/>
      <c r="F17" s="66"/>
      <c r="G17" s="66"/>
      <c r="H17" s="52"/>
      <c r="I17" s="62"/>
      <c r="J17" s="62"/>
      <c r="K17" s="62"/>
      <c r="L17" s="62"/>
      <c r="M17" s="54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</row>
    <row r="18" spans="1:24" s="114" customFormat="1" ht="15" customHeight="1">
      <c r="A18" s="46" t="s">
        <v>13</v>
      </c>
      <c r="B18" s="51">
        <v>1434</v>
      </c>
      <c r="C18" s="51">
        <v>1111</v>
      </c>
      <c r="D18" s="51">
        <v>323</v>
      </c>
      <c r="E18" s="51">
        <v>319</v>
      </c>
      <c r="F18" s="51">
        <v>4</v>
      </c>
      <c r="G18" s="51">
        <v>0</v>
      </c>
      <c r="H18" s="52">
        <v>3183</v>
      </c>
      <c r="I18" s="62">
        <f>H18-J18</f>
        <v>2939</v>
      </c>
      <c r="J18" s="62">
        <v>244</v>
      </c>
      <c r="K18" s="62">
        <v>235</v>
      </c>
      <c r="L18" s="62">
        <v>9</v>
      </c>
      <c r="M18" s="54">
        <v>0</v>
      </c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</row>
    <row r="19" spans="1:24" s="114" customFormat="1" ht="15" customHeight="1">
      <c r="A19" s="44" t="s">
        <v>8</v>
      </c>
      <c r="B19" s="51">
        <f>+B18/$B$18*100</f>
        <v>100</v>
      </c>
      <c r="C19" s="55">
        <f>+C18/$B$18*100</f>
        <v>77.47559274755928</v>
      </c>
      <c r="D19" s="55">
        <f>+D18/$B$18*100</f>
        <v>22.524407252440724</v>
      </c>
      <c r="E19" s="55">
        <f>E18/D18*100</f>
        <v>98.76160990712074</v>
      </c>
      <c r="F19" s="55">
        <f>F18/D18*100</f>
        <v>1.238390092879257</v>
      </c>
      <c r="G19" s="55">
        <f>G18/D18*100</f>
        <v>0</v>
      </c>
      <c r="H19" s="77">
        <f>+H18/H18*100</f>
        <v>100</v>
      </c>
      <c r="I19" s="55">
        <f>+I18/H18*100</f>
        <v>92.33427584040214</v>
      </c>
      <c r="J19" s="55">
        <f>+J18/H18*100</f>
        <v>7.665724159597865</v>
      </c>
      <c r="K19" s="55">
        <f>+K18/J18*100</f>
        <v>96.31147540983606</v>
      </c>
      <c r="L19" s="55">
        <f>+L18/J18*100</f>
        <v>3.6885245901639343</v>
      </c>
      <c r="M19" s="57">
        <f>+M18/J18*100</f>
        <v>0</v>
      </c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</row>
    <row r="20" spans="1:24" s="114" customFormat="1" ht="15" customHeight="1">
      <c r="A20" s="44" t="s">
        <v>10</v>
      </c>
      <c r="B20" s="55">
        <f aca="true" t="shared" si="2" ref="B20:G20">+B18/B7*100</f>
        <v>1.3375742708168157</v>
      </c>
      <c r="C20" s="55">
        <f t="shared" si="2"/>
        <v>4.342557848655409</v>
      </c>
      <c r="D20" s="55">
        <f t="shared" si="2"/>
        <v>0.39571209800918833</v>
      </c>
      <c r="E20" s="55">
        <f t="shared" si="2"/>
        <v>0.413705452093168</v>
      </c>
      <c r="F20" s="55">
        <f t="shared" si="2"/>
        <v>0.09092975676290066</v>
      </c>
      <c r="G20" s="55">
        <f t="shared" si="2"/>
        <v>0</v>
      </c>
      <c r="H20" s="56">
        <f>+H18/$H$7*100</f>
        <v>3.4437616306746874</v>
      </c>
      <c r="I20" s="55">
        <f>+I18/$I$7*100</f>
        <v>7.9727640181211505</v>
      </c>
      <c r="J20" s="55">
        <f>+J18/$J$7*100</f>
        <v>0.43912534869072256</v>
      </c>
      <c r="K20" s="55">
        <f>+K18/$K$7*100</f>
        <v>0.45293346696476755</v>
      </c>
      <c r="L20" s="55">
        <f>+L18/$L$7*100</f>
        <v>0.25020850708924103</v>
      </c>
      <c r="M20" s="57">
        <f>+M18/$M$7*100</f>
        <v>0</v>
      </c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</row>
    <row r="21" spans="1:24" s="114" customFormat="1" ht="15" customHeight="1">
      <c r="A21" s="46"/>
      <c r="B21" s="51"/>
      <c r="C21" s="51"/>
      <c r="D21" s="51"/>
      <c r="E21" s="51"/>
      <c r="F21" s="51"/>
      <c r="G21" s="51"/>
      <c r="H21" s="52"/>
      <c r="I21" s="62"/>
      <c r="J21" s="62"/>
      <c r="K21" s="62"/>
      <c r="L21" s="62"/>
      <c r="M21" s="54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</row>
    <row r="22" spans="1:24" s="114" customFormat="1" ht="15" customHeight="1">
      <c r="A22" s="106" t="s">
        <v>14</v>
      </c>
      <c r="B22" s="51">
        <v>22677</v>
      </c>
      <c r="C22" s="51">
        <v>8497</v>
      </c>
      <c r="D22" s="51">
        <v>14180</v>
      </c>
      <c r="E22" s="51">
        <v>13751</v>
      </c>
      <c r="F22" s="51">
        <v>414</v>
      </c>
      <c r="G22" s="51">
        <v>15</v>
      </c>
      <c r="H22" s="52">
        <v>24832</v>
      </c>
      <c r="I22" s="62">
        <f>H22-J22</f>
        <v>8136</v>
      </c>
      <c r="J22" s="62">
        <v>16696</v>
      </c>
      <c r="K22" s="62">
        <v>15485</v>
      </c>
      <c r="L22" s="62">
        <v>1187</v>
      </c>
      <c r="M22" s="54">
        <v>24</v>
      </c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</row>
    <row r="23" spans="1:24" s="114" customFormat="1" ht="15" customHeight="1">
      <c r="A23" s="44" t="s">
        <v>12</v>
      </c>
      <c r="B23" s="51">
        <f>+B22/$B$22*100</f>
        <v>100</v>
      </c>
      <c r="C23" s="55">
        <f>+C22/$B$22*100</f>
        <v>37.46968293866031</v>
      </c>
      <c r="D23" s="55">
        <f>+D22/$B$22*100</f>
        <v>62.53031706133968</v>
      </c>
      <c r="E23" s="55">
        <f>E22/D22*100</f>
        <v>96.97461212976023</v>
      </c>
      <c r="F23" s="55">
        <f>F22/D22*100</f>
        <v>2.919605077574048</v>
      </c>
      <c r="G23" s="55">
        <f>G22/D22*100</f>
        <v>0.10578279266572638</v>
      </c>
      <c r="H23" s="77">
        <f>+H22/H22*100</f>
        <v>100</v>
      </c>
      <c r="I23" s="55">
        <f>+I22/H22*100</f>
        <v>32.76417525773196</v>
      </c>
      <c r="J23" s="55">
        <f>+J22/H22*100</f>
        <v>67.23582474226805</v>
      </c>
      <c r="K23" s="55">
        <f>+K22/J22*100</f>
        <v>92.7467656923814</v>
      </c>
      <c r="L23" s="55">
        <f>+L22/J22*100</f>
        <v>7.109487302347868</v>
      </c>
      <c r="M23" s="57">
        <f>+M22/J22*100</f>
        <v>0.1437470052707235</v>
      </c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</row>
    <row r="24" spans="1:24" s="114" customFormat="1" ht="15" customHeight="1">
      <c r="A24" s="44" t="s">
        <v>10</v>
      </c>
      <c r="B24" s="55">
        <f aca="true" t="shared" si="3" ref="B24:G24">+B22/B7*100</f>
        <v>21.15214207762408</v>
      </c>
      <c r="C24" s="55">
        <f t="shared" si="3"/>
        <v>33.212163852407755</v>
      </c>
      <c r="D24" s="55">
        <f t="shared" si="3"/>
        <v>17.372128637059724</v>
      </c>
      <c r="E24" s="55">
        <f t="shared" si="3"/>
        <v>17.833428438034964</v>
      </c>
      <c r="F24" s="55">
        <f t="shared" si="3"/>
        <v>9.411229824960218</v>
      </c>
      <c r="G24" s="55">
        <f t="shared" si="3"/>
        <v>11.904761904761903</v>
      </c>
      <c r="H24" s="56">
        <f>+H22/$H$7*100</f>
        <v>26.866317566105508</v>
      </c>
      <c r="I24" s="55">
        <f>+I22/$I$7*100</f>
        <v>22.070911211784175</v>
      </c>
      <c r="J24" s="55">
        <f>+J22/$J$7*100</f>
        <v>30.047691892378296</v>
      </c>
      <c r="K24" s="55">
        <f>+K22/$K$7*100</f>
        <v>29.84542440829543</v>
      </c>
      <c r="L24" s="55">
        <f>+L22/$L$7*100</f>
        <v>32.999721990547684</v>
      </c>
      <c r="M24" s="57">
        <f>+M22/$M$7*100</f>
        <v>28.57142857142857</v>
      </c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</row>
    <row r="25" spans="1:24" s="114" customFormat="1" ht="15" customHeight="1">
      <c r="A25" s="46"/>
      <c r="B25" s="51"/>
      <c r="C25" s="51"/>
      <c r="D25" s="51"/>
      <c r="E25" s="51"/>
      <c r="F25" s="51"/>
      <c r="G25" s="51"/>
      <c r="H25" s="52"/>
      <c r="I25" s="62"/>
      <c r="J25" s="62"/>
      <c r="K25" s="62"/>
      <c r="L25" s="62"/>
      <c r="M25" s="54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</row>
    <row r="26" spans="1:24" s="114" customFormat="1" ht="15" customHeight="1">
      <c r="A26" s="106" t="s">
        <v>15</v>
      </c>
      <c r="B26" s="51">
        <v>77233</v>
      </c>
      <c r="C26" s="51">
        <v>3202</v>
      </c>
      <c r="D26" s="51">
        <v>74031</v>
      </c>
      <c r="E26" s="51">
        <v>57952</v>
      </c>
      <c r="F26" s="51">
        <v>14644</v>
      </c>
      <c r="G26" s="51">
        <v>1434</v>
      </c>
      <c r="H26" s="52">
        <v>50136</v>
      </c>
      <c r="I26" s="62">
        <f>H26-J26</f>
        <v>5228</v>
      </c>
      <c r="J26" s="62">
        <v>44908</v>
      </c>
      <c r="K26" s="62">
        <v>35152</v>
      </c>
      <c r="L26" s="62">
        <v>8852</v>
      </c>
      <c r="M26" s="54">
        <v>904</v>
      </c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</row>
    <row r="27" spans="1:24" s="114" customFormat="1" ht="15" customHeight="1">
      <c r="A27" s="44" t="s">
        <v>12</v>
      </c>
      <c r="B27" s="51">
        <f>+B26/$B$26*100</f>
        <v>100</v>
      </c>
      <c r="C27" s="55">
        <f>+C26/$B$26*100</f>
        <v>4.145896184273562</v>
      </c>
      <c r="D27" s="55">
        <f>+D26/$B$26*100</f>
        <v>95.85410381572645</v>
      </c>
      <c r="E27" s="55">
        <f>E26/D26*100</f>
        <v>78.28072023881887</v>
      </c>
      <c r="F27" s="55">
        <f>F26/D26*100</f>
        <v>19.780902594858908</v>
      </c>
      <c r="G27" s="55">
        <f>G26/D26*100</f>
        <v>1.9370263808404589</v>
      </c>
      <c r="H27" s="77">
        <f>+H26/H26*100</f>
        <v>100</v>
      </c>
      <c r="I27" s="55">
        <f>+I26/H26*100</f>
        <v>10.427636827828307</v>
      </c>
      <c r="J27" s="55">
        <f>+J26/H26*100</f>
        <v>89.57236317217169</v>
      </c>
      <c r="K27" s="55">
        <f>+K26/J26*100</f>
        <v>78.27558564175648</v>
      </c>
      <c r="L27" s="55">
        <f>+L26/J26*100</f>
        <v>19.71140999376503</v>
      </c>
      <c r="M27" s="57">
        <f>+M26/J26*100</f>
        <v>2.013004364478489</v>
      </c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</row>
    <row r="28" spans="1:24" s="114" customFormat="1" ht="15" customHeight="1">
      <c r="A28" s="44" t="s">
        <v>16</v>
      </c>
      <c r="B28" s="55">
        <f aca="true" t="shared" si="4" ref="B28:G28">+B26/B31*100</f>
        <v>104.68296782238609</v>
      </c>
      <c r="C28" s="55">
        <f t="shared" si="4"/>
        <v>174.30593358737073</v>
      </c>
      <c r="D28" s="55">
        <f t="shared" si="4"/>
        <v>102.9051583936837</v>
      </c>
      <c r="E28" s="55">
        <f t="shared" si="4"/>
        <v>105.2600988084859</v>
      </c>
      <c r="F28" s="55">
        <f t="shared" si="4"/>
        <v>94.01039994864223</v>
      </c>
      <c r="G28" s="55">
        <f t="shared" si="4"/>
        <v>109.54927425515662</v>
      </c>
      <c r="H28" s="56">
        <f aca="true" t="shared" si="5" ref="H28:M28">H26/H31*100</f>
        <v>87.53251741536742</v>
      </c>
      <c r="I28" s="55">
        <f t="shared" si="5"/>
        <v>162.30984166407947</v>
      </c>
      <c r="J28" s="55">
        <f t="shared" si="5"/>
        <v>83.07680923486754</v>
      </c>
      <c r="K28" s="55">
        <f t="shared" si="5"/>
        <v>86.05562083822953</v>
      </c>
      <c r="L28" s="55">
        <f t="shared" si="5"/>
        <v>72.82000658111221</v>
      </c>
      <c r="M28" s="57">
        <f t="shared" si="5"/>
        <v>85.93155893536122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</row>
    <row r="29" spans="1:24" s="114" customFormat="1" ht="15" customHeight="1">
      <c r="A29" s="44" t="s">
        <v>17</v>
      </c>
      <c r="B29" s="55">
        <f aca="true" t="shared" si="6" ref="B29:G29">+B26/B7</f>
        <v>0.7203966084936899</v>
      </c>
      <c r="C29" s="55">
        <f t="shared" si="6"/>
        <v>0.12515634771732334</v>
      </c>
      <c r="D29" s="55">
        <f t="shared" si="6"/>
        <v>0.9069647779479326</v>
      </c>
      <c r="E29" s="55">
        <f t="shared" si="6"/>
        <v>0.7515692275769051</v>
      </c>
      <c r="F29" s="55">
        <f t="shared" si="6"/>
        <v>3.3289383950897933</v>
      </c>
      <c r="G29" s="55">
        <f t="shared" si="6"/>
        <v>11.380952380952381</v>
      </c>
      <c r="H29" s="56">
        <f aca="true" t="shared" si="7" ref="H29:M29">H26/H7</f>
        <v>0.5424330289522655</v>
      </c>
      <c r="I29" s="55">
        <f t="shared" si="7"/>
        <v>0.14182242356834768</v>
      </c>
      <c r="J29" s="55">
        <f t="shared" si="7"/>
        <v>0.8082066048771709</v>
      </c>
      <c r="K29" s="55">
        <f t="shared" si="7"/>
        <v>0.6775113715210855</v>
      </c>
      <c r="L29" s="55">
        <f t="shared" si="7"/>
        <v>2.460939671948846</v>
      </c>
      <c r="M29" s="57">
        <f t="shared" si="7"/>
        <v>10.761904761904763</v>
      </c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</row>
    <row r="30" spans="1:24" s="114" customFormat="1" ht="15" customHeight="1">
      <c r="A30" s="46"/>
      <c r="B30" s="51"/>
      <c r="C30" s="51"/>
      <c r="D30" s="51"/>
      <c r="E30" s="51"/>
      <c r="F30" s="51"/>
      <c r="G30" s="51"/>
      <c r="H30" s="52"/>
      <c r="I30" s="62"/>
      <c r="J30" s="62"/>
      <c r="K30" s="62"/>
      <c r="L30" s="62"/>
      <c r="M30" s="54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</row>
    <row r="31" spans="1:24" s="114" customFormat="1" ht="15" customHeight="1">
      <c r="A31" s="106" t="s">
        <v>67</v>
      </c>
      <c r="B31" s="51">
        <v>73778</v>
      </c>
      <c r="C31" s="51">
        <v>1837</v>
      </c>
      <c r="D31" s="51">
        <v>71941</v>
      </c>
      <c r="E31" s="51">
        <v>55056</v>
      </c>
      <c r="F31" s="51">
        <v>15577</v>
      </c>
      <c r="G31" s="51">
        <v>1309</v>
      </c>
      <c r="H31" s="52">
        <v>57277</v>
      </c>
      <c r="I31" s="62">
        <f>H31-J31</f>
        <v>3221</v>
      </c>
      <c r="J31" s="62">
        <v>54056</v>
      </c>
      <c r="K31" s="62">
        <v>40848</v>
      </c>
      <c r="L31" s="62">
        <v>12156</v>
      </c>
      <c r="M31" s="54">
        <v>1052</v>
      </c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</row>
    <row r="32" spans="1:24" s="114" customFormat="1" ht="15" customHeight="1">
      <c r="A32" s="44" t="s">
        <v>12</v>
      </c>
      <c r="B32" s="51">
        <f>+B31/$B$31*100</f>
        <v>100</v>
      </c>
      <c r="C32" s="55">
        <f>+C31/$B$31*100</f>
        <v>2.4899021388489793</v>
      </c>
      <c r="D32" s="55">
        <f>+D31/$B$31*100</f>
        <v>97.51009786115102</v>
      </c>
      <c r="E32" s="55">
        <f>E31/D31*100</f>
        <v>76.52937824050264</v>
      </c>
      <c r="F32" s="55">
        <f>F31/D31*100</f>
        <v>21.652465214550812</v>
      </c>
      <c r="G32" s="55">
        <f>G31/D31*100</f>
        <v>1.8195465728861149</v>
      </c>
      <c r="H32" s="77">
        <f>+H31/H31*100</f>
        <v>100</v>
      </c>
      <c r="I32" s="55">
        <f>+I31/H31*100</f>
        <v>5.623548719381252</v>
      </c>
      <c r="J32" s="55">
        <f>+J31/H31*100</f>
        <v>94.37645128061874</v>
      </c>
      <c r="K32" s="55">
        <f>+K31/J31*100</f>
        <v>75.56607962113364</v>
      </c>
      <c r="L32" s="55">
        <f>+L31/J31*100</f>
        <v>22.487790439544174</v>
      </c>
      <c r="M32" s="57">
        <f>+M31/J31*100</f>
        <v>1.9461299393221845</v>
      </c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</row>
    <row r="33" spans="1:24" s="114" customFormat="1" ht="15" customHeight="1">
      <c r="A33" s="44" t="s">
        <v>17</v>
      </c>
      <c r="B33" s="55">
        <f aca="true" t="shared" si="8" ref="B33:G33">+B31/B7</f>
        <v>0.6881698364876083</v>
      </c>
      <c r="C33" s="55">
        <f t="shared" si="8"/>
        <v>0.07180268918073796</v>
      </c>
      <c r="D33" s="55">
        <f t="shared" si="8"/>
        <v>0.8813598774885145</v>
      </c>
      <c r="E33" s="55">
        <f t="shared" si="8"/>
        <v>0.7140115163147792</v>
      </c>
      <c r="F33" s="55">
        <f t="shared" si="8"/>
        <v>3.541032052739259</v>
      </c>
      <c r="G33" s="55">
        <f t="shared" si="8"/>
        <v>10.38888888888889</v>
      </c>
      <c r="H33" s="56">
        <f aca="true" t="shared" si="9" ref="H33:M33">H31/H7</f>
        <v>0.6196931665729</v>
      </c>
      <c r="I33" s="55">
        <f t="shared" si="9"/>
        <v>0.08737758728264113</v>
      </c>
      <c r="J33" s="55">
        <f t="shared" si="9"/>
        <v>0.9728426167551516</v>
      </c>
      <c r="K33" s="55">
        <f t="shared" si="9"/>
        <v>0.7872947344075245</v>
      </c>
      <c r="L33" s="55">
        <f t="shared" si="9"/>
        <v>3.3794829024186823</v>
      </c>
      <c r="M33" s="57">
        <f t="shared" si="9"/>
        <v>12.523809523809524</v>
      </c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</row>
    <row r="34" spans="1:24" s="114" customFormat="1" ht="15" customHeight="1">
      <c r="A34" s="107"/>
      <c r="B34" s="67"/>
      <c r="C34" s="67"/>
      <c r="D34" s="67"/>
      <c r="E34" s="67"/>
      <c r="F34" s="53"/>
      <c r="G34" s="53"/>
      <c r="H34" s="52"/>
      <c r="I34" s="62"/>
      <c r="J34" s="62"/>
      <c r="K34" s="62"/>
      <c r="L34" s="62"/>
      <c r="M34" s="54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</row>
    <row r="35" spans="1:24" s="114" customFormat="1" ht="15" customHeight="1">
      <c r="A35" s="108" t="s">
        <v>68</v>
      </c>
      <c r="B35" s="51">
        <v>6837</v>
      </c>
      <c r="C35" s="51">
        <v>983</v>
      </c>
      <c r="D35" s="51">
        <v>5854</v>
      </c>
      <c r="E35" s="51">
        <v>5113</v>
      </c>
      <c r="F35" s="51">
        <v>662</v>
      </c>
      <c r="G35" s="51">
        <v>80</v>
      </c>
      <c r="H35" s="52">
        <v>6291</v>
      </c>
      <c r="I35" s="62">
        <f>H35-J35</f>
        <v>1682</v>
      </c>
      <c r="J35" s="62">
        <v>4609</v>
      </c>
      <c r="K35" s="62">
        <v>4012</v>
      </c>
      <c r="L35" s="62">
        <v>570</v>
      </c>
      <c r="M35" s="54">
        <v>26</v>
      </c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</row>
    <row r="36" spans="1:24" s="114" customFormat="1" ht="15" customHeight="1">
      <c r="A36" s="44" t="s">
        <v>12</v>
      </c>
      <c r="B36" s="55">
        <f>+B35/$B$35*100</f>
        <v>100</v>
      </c>
      <c r="C36" s="55">
        <v>14.38</v>
      </c>
      <c r="D36" s="55">
        <f>+D35/$B$35*100</f>
        <v>85.62234898347228</v>
      </c>
      <c r="E36" s="55">
        <f>E35/D35*100</f>
        <v>87.34198838401093</v>
      </c>
      <c r="F36" s="55">
        <f>F35/D35*100</f>
        <v>11.308507003758114</v>
      </c>
      <c r="G36" s="55">
        <f>G35/D35*100</f>
        <v>1.3665869490946363</v>
      </c>
      <c r="H36" s="56">
        <f>+H35/H35*100</f>
        <v>100</v>
      </c>
      <c r="I36" s="55">
        <f>+I35/H35*100</f>
        <v>26.73660785248768</v>
      </c>
      <c r="J36" s="55">
        <f>+J35/H35*100</f>
        <v>73.26339214751232</v>
      </c>
      <c r="K36" s="55">
        <f>+K35/J35*100</f>
        <v>87.04708179648513</v>
      </c>
      <c r="L36" s="55">
        <f>+L35/J35*100</f>
        <v>12.367107832501627</v>
      </c>
      <c r="M36" s="57">
        <f>+M35/J35*100</f>
        <v>0.5641136906053373</v>
      </c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</row>
    <row r="37" spans="1:24" s="114" customFormat="1" ht="15" customHeight="1">
      <c r="A37" s="44" t="s">
        <v>18</v>
      </c>
      <c r="B37" s="55">
        <f aca="true" t="shared" si="10" ref="B37:G37">+B35/B31*100</f>
        <v>9.266990159668193</v>
      </c>
      <c r="C37" s="55">
        <f t="shared" si="10"/>
        <v>53.51115949918345</v>
      </c>
      <c r="D37" s="55">
        <f t="shared" si="10"/>
        <v>8.13722355819352</v>
      </c>
      <c r="E37" s="55">
        <f t="shared" si="10"/>
        <v>9.286907875617553</v>
      </c>
      <c r="F37" s="55">
        <f t="shared" si="10"/>
        <v>4.249855556268858</v>
      </c>
      <c r="G37" s="55">
        <f t="shared" si="10"/>
        <v>6.11153552330023</v>
      </c>
      <c r="H37" s="56">
        <f aca="true" t="shared" si="11" ref="H37:M37">H35/H31*100</f>
        <v>10.983466312830629</v>
      </c>
      <c r="I37" s="55">
        <f t="shared" si="11"/>
        <v>52.21980751319466</v>
      </c>
      <c r="J37" s="55">
        <f t="shared" si="11"/>
        <v>8.52634305165014</v>
      </c>
      <c r="K37" s="55">
        <f t="shared" si="11"/>
        <v>9.821778300039169</v>
      </c>
      <c r="L37" s="55">
        <f t="shared" si="11"/>
        <v>4.689042448173741</v>
      </c>
      <c r="M37" s="57">
        <f t="shared" si="11"/>
        <v>2.4714828897338403</v>
      </c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</row>
    <row r="38" spans="1:24" s="114" customFormat="1" ht="15" customHeight="1">
      <c r="A38" s="44" t="s">
        <v>17</v>
      </c>
      <c r="B38" s="55">
        <f aca="true" t="shared" si="12" ref="B38:G38">+B35/B7</f>
        <v>0.06377263102911136</v>
      </c>
      <c r="C38" s="55">
        <f t="shared" si="12"/>
        <v>0.03842245153220763</v>
      </c>
      <c r="D38" s="55">
        <f t="shared" si="12"/>
        <v>0.07171822358346094</v>
      </c>
      <c r="E38" s="55">
        <f t="shared" si="12"/>
        <v>0.06630959174145355</v>
      </c>
      <c r="F38" s="55">
        <f t="shared" si="12"/>
        <v>0.1504887474426006</v>
      </c>
      <c r="G38" s="55">
        <f t="shared" si="12"/>
        <v>0.6349206349206349</v>
      </c>
      <c r="H38" s="56">
        <f aca="true" t="shared" si="13" ref="H38:M38">H35/H7</f>
        <v>0.06806379019344787</v>
      </c>
      <c r="I38" s="55">
        <f t="shared" si="13"/>
        <v>0.04562840788866886</v>
      </c>
      <c r="J38" s="55">
        <f t="shared" si="13"/>
        <v>0.08294789885719428</v>
      </c>
      <c r="K38" s="55">
        <f t="shared" si="13"/>
        <v>0.07732634338138926</v>
      </c>
      <c r="L38" s="55">
        <f t="shared" si="13"/>
        <v>0.15846538782318598</v>
      </c>
      <c r="M38" s="57">
        <f t="shared" si="13"/>
        <v>0.30952380952380953</v>
      </c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</row>
    <row r="39" spans="1:24" s="114" customFormat="1" ht="15" customHeight="1">
      <c r="A39" s="109"/>
      <c r="B39" s="51"/>
      <c r="C39" s="51"/>
      <c r="D39" s="51"/>
      <c r="E39" s="51"/>
      <c r="F39" s="51"/>
      <c r="G39" s="51"/>
      <c r="H39" s="52"/>
      <c r="I39" s="62"/>
      <c r="J39" s="62"/>
      <c r="K39" s="62"/>
      <c r="L39" s="62"/>
      <c r="M39" s="54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</row>
    <row r="40" spans="1:24" s="114" customFormat="1" ht="15" customHeight="1">
      <c r="A40" s="108" t="s">
        <v>69</v>
      </c>
      <c r="B40" s="51">
        <v>61295</v>
      </c>
      <c r="C40" s="51">
        <v>295</v>
      </c>
      <c r="D40" s="51">
        <v>61000</v>
      </c>
      <c r="E40" s="51">
        <v>45881</v>
      </c>
      <c r="F40" s="51">
        <v>14044</v>
      </c>
      <c r="G40" s="51">
        <v>1076</v>
      </c>
      <c r="H40" s="52">
        <v>43267</v>
      </c>
      <c r="I40" s="62">
        <f>H40-J40</f>
        <v>248</v>
      </c>
      <c r="J40" s="62">
        <v>43019</v>
      </c>
      <c r="K40" s="62">
        <v>32071</v>
      </c>
      <c r="L40" s="62">
        <v>10315</v>
      </c>
      <c r="M40" s="54">
        <v>634</v>
      </c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</row>
    <row r="41" spans="1:24" s="114" customFormat="1" ht="15" customHeight="1">
      <c r="A41" s="44" t="s">
        <v>12</v>
      </c>
      <c r="B41" s="55">
        <f>+B40/$B$40*100</f>
        <v>100</v>
      </c>
      <c r="C41" s="55">
        <f>+C40/$B$40*100</f>
        <v>0.4812790602822416</v>
      </c>
      <c r="D41" s="55">
        <f>+D40/$B$40*100</f>
        <v>99.51872093971775</v>
      </c>
      <c r="E41" s="55">
        <f>E40/D40*100</f>
        <v>75.21475409836066</v>
      </c>
      <c r="F41" s="55">
        <f>F40/D40*100</f>
        <v>23.02295081967213</v>
      </c>
      <c r="G41" s="55">
        <f>G40/D40*100</f>
        <v>1.7639344262295082</v>
      </c>
      <c r="H41" s="56">
        <f>+H40/H40*100</f>
        <v>100</v>
      </c>
      <c r="I41" s="55">
        <f>+I40/H40*100</f>
        <v>0.5731851064321538</v>
      </c>
      <c r="J41" s="55">
        <f>+J40/H40*100</f>
        <v>99.42681489356785</v>
      </c>
      <c r="K41" s="55">
        <f>+K40/J40*100</f>
        <v>74.55077988795648</v>
      </c>
      <c r="L41" s="55">
        <f>+L40/J40*100</f>
        <v>23.97777726121016</v>
      </c>
      <c r="M41" s="57">
        <f>+M40/J40*100</f>
        <v>1.473767405100072</v>
      </c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</row>
    <row r="42" spans="1:24" s="114" customFormat="1" ht="15" customHeight="1">
      <c r="A42" s="44" t="s">
        <v>16</v>
      </c>
      <c r="B42" s="55">
        <f aca="true" t="shared" si="14" ref="B42:G42">+B40/B31*100</f>
        <v>83.08032204722275</v>
      </c>
      <c r="C42" s="55">
        <f t="shared" si="14"/>
        <v>16.058791507893304</v>
      </c>
      <c r="D42" s="55">
        <f t="shared" si="14"/>
        <v>84.7917043132567</v>
      </c>
      <c r="E42" s="55">
        <f t="shared" si="14"/>
        <v>83.33514966579483</v>
      </c>
      <c r="F42" s="55">
        <f t="shared" si="14"/>
        <v>90.15856711818707</v>
      </c>
      <c r="G42" s="55">
        <f t="shared" si="14"/>
        <v>82.20015278838808</v>
      </c>
      <c r="H42" s="56">
        <f aca="true" t="shared" si="15" ref="H42:M42">H40/H31*100</f>
        <v>75.53992003771147</v>
      </c>
      <c r="I42" s="55">
        <f t="shared" si="15"/>
        <v>7.699472213598262</v>
      </c>
      <c r="J42" s="55">
        <f t="shared" si="15"/>
        <v>79.58228503773864</v>
      </c>
      <c r="K42" s="55">
        <f t="shared" si="15"/>
        <v>78.51302389345868</v>
      </c>
      <c r="L42" s="55">
        <f t="shared" si="15"/>
        <v>84.8552155314248</v>
      </c>
      <c r="M42" s="57">
        <f t="shared" si="15"/>
        <v>60.26615969581749</v>
      </c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</row>
    <row r="43" spans="1:24" s="114" customFormat="1" ht="15" customHeight="1">
      <c r="A43" s="45" t="s">
        <v>17</v>
      </c>
      <c r="B43" s="59">
        <f aca="true" t="shared" si="16" ref="B43:G43">+B40/B7</f>
        <v>0.5717337163857512</v>
      </c>
      <c r="C43" s="59">
        <f t="shared" si="16"/>
        <v>0.011530644152595372</v>
      </c>
      <c r="D43" s="59">
        <f t="shared" si="16"/>
        <v>0.7473200612557427</v>
      </c>
      <c r="E43" s="59">
        <f t="shared" si="16"/>
        <v>0.5950225657519324</v>
      </c>
      <c r="F43" s="59">
        <f t="shared" si="16"/>
        <v>3.1925437599454423</v>
      </c>
      <c r="G43" s="59">
        <f t="shared" si="16"/>
        <v>8.53968253968254</v>
      </c>
      <c r="H43" s="58">
        <f aca="true" t="shared" si="17" ref="H43:M43">H40/H7</f>
        <v>0.46811572250833083</v>
      </c>
      <c r="I43" s="59">
        <f t="shared" si="17"/>
        <v>0.006727613053739522</v>
      </c>
      <c r="J43" s="59">
        <f t="shared" si="17"/>
        <v>0.7742103842346801</v>
      </c>
      <c r="K43" s="59">
        <f t="shared" si="17"/>
        <v>0.6181289029373217</v>
      </c>
      <c r="L43" s="59">
        <f t="shared" si="17"/>
        <v>2.8676675006950236</v>
      </c>
      <c r="M43" s="60">
        <f t="shared" si="17"/>
        <v>7.5476190476190474</v>
      </c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</row>
    <row r="44" spans="1:24" s="114" customFormat="1" ht="14.25" customHeight="1">
      <c r="A44" s="124" t="s">
        <v>54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</row>
    <row r="45" spans="1:24" s="114" customFormat="1" ht="15" customHeight="1">
      <c r="A45" s="2"/>
      <c r="B45" s="2"/>
      <c r="C45" s="2"/>
      <c r="D45" s="2"/>
      <c r="E45" s="2"/>
      <c r="F45" s="2"/>
      <c r="G45" s="2"/>
      <c r="H45" s="2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s="114" customFormat="1" ht="15" customHeight="1">
      <c r="A46" s="108" t="s">
        <v>19</v>
      </c>
      <c r="B46" s="68"/>
      <c r="C46" s="68"/>
      <c r="D46" s="51">
        <v>76396</v>
      </c>
      <c r="E46" s="51">
        <v>57089</v>
      </c>
      <c r="F46" s="51">
        <v>17889</v>
      </c>
      <c r="G46" s="51">
        <v>1418</v>
      </c>
      <c r="H46" s="83"/>
      <c r="I46" s="69"/>
      <c r="J46" s="62">
        <v>43201</v>
      </c>
      <c r="K46" s="62">
        <v>31830</v>
      </c>
      <c r="L46" s="62">
        <v>10732</v>
      </c>
      <c r="M46" s="54">
        <v>639</v>
      </c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</row>
    <row r="47" spans="1:24" s="114" customFormat="1" ht="15" customHeight="1">
      <c r="A47" s="44" t="s">
        <v>8</v>
      </c>
      <c r="B47" s="68"/>
      <c r="C47" s="68"/>
      <c r="D47" s="51">
        <f>+D46/$D$46*100</f>
        <v>100</v>
      </c>
      <c r="E47" s="55">
        <f>+E46/$D$46*100</f>
        <v>74.72773443635793</v>
      </c>
      <c r="F47" s="55">
        <f>+F46/$D$46*100</f>
        <v>23.416147442274465</v>
      </c>
      <c r="G47" s="55">
        <f>+G46/$D$46*100</f>
        <v>1.8561181213676108</v>
      </c>
      <c r="H47" s="83"/>
      <c r="I47" s="69"/>
      <c r="J47" s="55">
        <f>K47+L47+M47</f>
        <v>100</v>
      </c>
      <c r="K47" s="55">
        <f>K46/J46*100</f>
        <v>73.67885002661976</v>
      </c>
      <c r="L47" s="55">
        <f>L46/J46*100</f>
        <v>24.84201754589014</v>
      </c>
      <c r="M47" s="57">
        <f>M46/J46*100</f>
        <v>1.4791324274901045</v>
      </c>
      <c r="N47" s="126"/>
      <c r="O47" s="125"/>
      <c r="P47" s="125"/>
      <c r="Q47" s="125"/>
      <c r="R47" s="125"/>
      <c r="S47" s="125"/>
      <c r="T47" s="125"/>
      <c r="U47" s="125"/>
      <c r="V47" s="125"/>
      <c r="W47" s="125"/>
      <c r="X47" s="125"/>
    </row>
    <row r="48" spans="1:24" s="114" customFormat="1" ht="15" customHeight="1">
      <c r="A48" s="109"/>
      <c r="B48" s="70"/>
      <c r="C48" s="70"/>
      <c r="D48" s="51"/>
      <c r="E48" s="51"/>
      <c r="F48" s="51"/>
      <c r="G48" s="51"/>
      <c r="H48" s="52"/>
      <c r="I48" s="62"/>
      <c r="J48" s="62"/>
      <c r="K48" s="62"/>
      <c r="L48" s="62"/>
      <c r="M48" s="54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</row>
    <row r="49" spans="1:24" s="114" customFormat="1" ht="15" customHeight="1">
      <c r="A49" s="108" t="s">
        <v>73</v>
      </c>
      <c r="B49" s="71"/>
      <c r="C49" s="71"/>
      <c r="D49" s="65">
        <v>145.7</v>
      </c>
      <c r="E49" s="65">
        <v>147.3</v>
      </c>
      <c r="F49" s="65">
        <v>140.8</v>
      </c>
      <c r="G49" s="65">
        <v>145.9</v>
      </c>
      <c r="H49" s="142"/>
      <c r="I49" s="143"/>
      <c r="J49" s="144">
        <v>111.68</v>
      </c>
      <c r="K49" s="144">
        <v>111.84</v>
      </c>
      <c r="L49" s="144">
        <v>111.88</v>
      </c>
      <c r="M49" s="145">
        <v>110.69</v>
      </c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</row>
    <row r="50" spans="1:24" s="114" customFormat="1" ht="15" customHeight="1">
      <c r="A50" s="109"/>
      <c r="B50" s="70"/>
      <c r="C50" s="70"/>
      <c r="D50" s="53"/>
      <c r="E50" s="53"/>
      <c r="F50" s="53"/>
      <c r="G50" s="53"/>
      <c r="H50" s="52"/>
      <c r="I50" s="62"/>
      <c r="J50" s="62"/>
      <c r="K50" s="62"/>
      <c r="L50" s="62"/>
      <c r="M50" s="54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</row>
    <row r="51" spans="1:24" s="114" customFormat="1" ht="15" customHeight="1">
      <c r="A51" s="108" t="s">
        <v>20</v>
      </c>
      <c r="B51" s="51"/>
      <c r="C51" s="51"/>
      <c r="D51" s="51"/>
      <c r="E51" s="51"/>
      <c r="F51" s="51"/>
      <c r="G51" s="51"/>
      <c r="H51" s="52"/>
      <c r="I51" s="62"/>
      <c r="J51" s="62"/>
      <c r="K51" s="62"/>
      <c r="L51" s="62"/>
      <c r="M51" s="54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</row>
    <row r="52" spans="1:24" s="114" customFormat="1" ht="15" customHeight="1">
      <c r="A52" s="44" t="s">
        <v>21</v>
      </c>
      <c r="B52" s="68"/>
      <c r="C52" s="68"/>
      <c r="D52" s="51">
        <v>61292</v>
      </c>
      <c r="E52" s="51">
        <v>57227</v>
      </c>
      <c r="F52" s="51">
        <v>3950</v>
      </c>
      <c r="G52" s="51">
        <v>115</v>
      </c>
      <c r="H52" s="83"/>
      <c r="I52" s="69"/>
      <c r="J52" s="62">
        <v>41260</v>
      </c>
      <c r="K52" s="62">
        <v>37983</v>
      </c>
      <c r="L52" s="62">
        <v>3209</v>
      </c>
      <c r="M52" s="54">
        <v>68</v>
      </c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</row>
    <row r="53" spans="1:24" s="114" customFormat="1" ht="15" customHeight="1">
      <c r="A53" s="44" t="s">
        <v>22</v>
      </c>
      <c r="B53" s="68"/>
      <c r="C53" s="68"/>
      <c r="D53" s="55">
        <f>+D52/D7*100</f>
        <v>75.08973966309341</v>
      </c>
      <c r="E53" s="55">
        <f>+E52/E7*100</f>
        <v>74.2166830938424</v>
      </c>
      <c r="F53" s="55">
        <f>+F52/F7*100</f>
        <v>89.79313480336441</v>
      </c>
      <c r="G53" s="55">
        <f>+G52/G7*100</f>
        <v>91.26984126984127</v>
      </c>
      <c r="H53" s="83"/>
      <c r="I53" s="69"/>
      <c r="J53" s="55">
        <f>J52/J7*100</f>
        <v>74.25537658598039</v>
      </c>
      <c r="K53" s="55">
        <f>K52/K7*100</f>
        <v>73.20753989669262</v>
      </c>
      <c r="L53" s="55">
        <f>L52/L7*100</f>
        <v>89.2132332499305</v>
      </c>
      <c r="M53" s="57">
        <f>M52/M7*100</f>
        <v>80.95238095238095</v>
      </c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</row>
    <row r="54" spans="1:24" s="114" customFormat="1" ht="15" customHeight="1">
      <c r="A54" s="44" t="s">
        <v>40</v>
      </c>
      <c r="B54" s="68"/>
      <c r="C54" s="68"/>
      <c r="D54" s="51">
        <v>43670</v>
      </c>
      <c r="E54" s="51">
        <v>32433</v>
      </c>
      <c r="F54" s="51">
        <v>10414</v>
      </c>
      <c r="G54" s="51">
        <v>823</v>
      </c>
      <c r="H54" s="83"/>
      <c r="I54" s="69"/>
      <c r="J54" s="62">
        <v>34791</v>
      </c>
      <c r="K54" s="62">
        <v>25725</v>
      </c>
      <c r="L54" s="62">
        <v>8589</v>
      </c>
      <c r="M54" s="54">
        <v>477</v>
      </c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</row>
    <row r="55" spans="1:24" s="114" customFormat="1" ht="15" customHeight="1">
      <c r="A55" s="44" t="s">
        <v>23</v>
      </c>
      <c r="B55" s="68"/>
      <c r="C55" s="68"/>
      <c r="D55" s="55">
        <f>+D54/D40*100</f>
        <v>71.59016393442623</v>
      </c>
      <c r="E55" s="55">
        <f>+E54/E40*100</f>
        <v>70.68939212310107</v>
      </c>
      <c r="F55" s="55">
        <f>+F54/F40*100</f>
        <v>74.15266305895756</v>
      </c>
      <c r="G55" s="55">
        <f>+G54/G40*100</f>
        <v>76.48698884758365</v>
      </c>
      <c r="H55" s="83"/>
      <c r="I55" s="69"/>
      <c r="J55" s="55">
        <f>J54/J40*100</f>
        <v>80.87356749343313</v>
      </c>
      <c r="K55" s="55">
        <f>K54/K40*100</f>
        <v>80.21265317576626</v>
      </c>
      <c r="L55" s="55">
        <f>L54/L40*100</f>
        <v>83.2670867668444</v>
      </c>
      <c r="M55" s="57">
        <f>M54/M40*100</f>
        <v>75.23659305993691</v>
      </c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</row>
    <row r="56" spans="1:24" s="114" customFormat="1" ht="15" customHeight="1">
      <c r="A56" s="44"/>
      <c r="B56" s="70"/>
      <c r="C56" s="70"/>
      <c r="D56" s="55"/>
      <c r="E56" s="55"/>
      <c r="F56" s="55"/>
      <c r="G56" s="55"/>
      <c r="H56" s="52"/>
      <c r="I56" s="62"/>
      <c r="J56" s="62"/>
      <c r="K56" s="62"/>
      <c r="L56" s="62"/>
      <c r="M56" s="54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</row>
    <row r="57" spans="1:24" ht="15" customHeight="1">
      <c r="A57" s="108" t="s">
        <v>43</v>
      </c>
      <c r="B57" s="53"/>
      <c r="C57" s="53"/>
      <c r="D57" s="53"/>
      <c r="E57" s="53"/>
      <c r="F57" s="53"/>
      <c r="G57" s="53"/>
      <c r="H57" s="52"/>
      <c r="I57" s="62"/>
      <c r="J57" s="62"/>
      <c r="K57" s="62"/>
      <c r="L57" s="62"/>
      <c r="M57" s="54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</row>
    <row r="58" spans="1:24" ht="15" customHeight="1">
      <c r="A58" s="110" t="s">
        <v>34</v>
      </c>
      <c r="B58" s="53"/>
      <c r="C58" s="53"/>
      <c r="D58" s="53"/>
      <c r="E58" s="53"/>
      <c r="F58" s="53"/>
      <c r="G58" s="53"/>
      <c r="H58" s="52"/>
      <c r="I58" s="62"/>
      <c r="J58" s="62"/>
      <c r="K58" s="62"/>
      <c r="L58" s="62"/>
      <c r="M58" s="54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</row>
    <row r="59" spans="1:24" ht="15" customHeight="1">
      <c r="A59" s="44" t="s">
        <v>21</v>
      </c>
      <c r="B59" s="51">
        <v>32989</v>
      </c>
      <c r="C59" s="51">
        <v>2978</v>
      </c>
      <c r="D59" s="51">
        <v>30011</v>
      </c>
      <c r="E59" s="51">
        <v>27058</v>
      </c>
      <c r="F59" s="51">
        <v>2869</v>
      </c>
      <c r="G59" s="51">
        <v>84</v>
      </c>
      <c r="H59" s="52">
        <v>14969</v>
      </c>
      <c r="I59" s="62">
        <f>H59-J59</f>
        <v>2085</v>
      </c>
      <c r="J59" s="62">
        <v>12884</v>
      </c>
      <c r="K59" s="62">
        <v>11196</v>
      </c>
      <c r="L59" s="62">
        <v>1642</v>
      </c>
      <c r="M59" s="54">
        <v>46</v>
      </c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</row>
    <row r="60" spans="1:24" ht="15" customHeight="1">
      <c r="A60" s="44" t="s">
        <v>10</v>
      </c>
      <c r="B60" s="55">
        <f aca="true" t="shared" si="18" ref="B60:G60">+B59/B7*100</f>
        <v>30.770737531363974</v>
      </c>
      <c r="C60" s="55">
        <f t="shared" si="18"/>
        <v>11.6400875547217</v>
      </c>
      <c r="D60" s="55">
        <f t="shared" si="18"/>
        <v>36.766921898928025</v>
      </c>
      <c r="E60" s="55">
        <f t="shared" si="18"/>
        <v>35.091041137106394</v>
      </c>
      <c r="F60" s="55">
        <f t="shared" si="18"/>
        <v>65.2193680381905</v>
      </c>
      <c r="G60" s="55">
        <f t="shared" si="18"/>
        <v>66.66666666666666</v>
      </c>
      <c r="H60" s="56">
        <f aca="true" t="shared" si="19" ref="H60:M60">H59/H7*100</f>
        <v>16.195308780888908</v>
      </c>
      <c r="I60" s="55">
        <f t="shared" si="19"/>
        <v>5.656077910099558</v>
      </c>
      <c r="J60" s="55">
        <f t="shared" si="19"/>
        <v>23.18725816611176</v>
      </c>
      <c r="K60" s="55">
        <f t="shared" si="19"/>
        <v>21.57890679207463</v>
      </c>
      <c r="L60" s="55">
        <f t="shared" si="19"/>
        <v>45.64915207117042</v>
      </c>
      <c r="M60" s="57">
        <f t="shared" si="19"/>
        <v>54.761904761904766</v>
      </c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4" ht="15" customHeight="1">
      <c r="A61" s="44" t="s">
        <v>24</v>
      </c>
      <c r="B61" s="51">
        <v>62036</v>
      </c>
      <c r="C61" s="51">
        <v>4306</v>
      </c>
      <c r="D61" s="51">
        <v>57730</v>
      </c>
      <c r="E61" s="51">
        <v>50112</v>
      </c>
      <c r="F61" s="51">
        <v>7290</v>
      </c>
      <c r="G61" s="51">
        <v>328</v>
      </c>
      <c r="H61" s="52">
        <v>30551</v>
      </c>
      <c r="I61" s="62">
        <v>3857</v>
      </c>
      <c r="J61" s="62">
        <v>26694</v>
      </c>
      <c r="K61" s="62">
        <v>22429</v>
      </c>
      <c r="L61" s="62">
        <v>4059</v>
      </c>
      <c r="M61" s="54">
        <v>206</v>
      </c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</row>
    <row r="62" spans="1:24" ht="15" customHeight="1">
      <c r="A62" s="44" t="s">
        <v>8</v>
      </c>
      <c r="B62" s="55">
        <f>+B61/$B$61*100</f>
        <v>100</v>
      </c>
      <c r="C62" s="55">
        <f>+C61/$B$61*100</f>
        <v>6.94113095621897</v>
      </c>
      <c r="D62" s="55">
        <f>+D61/$B$61*100</f>
        <v>93.05886904378103</v>
      </c>
      <c r="E62" s="55">
        <f>E61/D61*100</f>
        <v>86.80408799584272</v>
      </c>
      <c r="F62" s="55">
        <f>F61/D61*100</f>
        <v>12.627749870084878</v>
      </c>
      <c r="G62" s="55">
        <f>G61/D61*100</f>
        <v>0.568162134072406</v>
      </c>
      <c r="H62" s="56">
        <f>+H61/H61*100</f>
        <v>100</v>
      </c>
      <c r="I62" s="55">
        <f>+I61/H61*100</f>
        <v>12.62479133252594</v>
      </c>
      <c r="J62" s="55">
        <f>+J61/H61*100</f>
        <v>87.37520866747406</v>
      </c>
      <c r="K62" s="55">
        <f>+K61/J61*100</f>
        <v>84.0226268075223</v>
      </c>
      <c r="L62" s="55">
        <f>+L61/J61*100</f>
        <v>15.205664194200944</v>
      </c>
      <c r="M62" s="57">
        <f>+M61/J61*100</f>
        <v>0.7717089982767663</v>
      </c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</row>
    <row r="63" spans="1:24" ht="15" customHeight="1">
      <c r="A63" s="44" t="s">
        <v>25</v>
      </c>
      <c r="B63" s="55">
        <f aca="true" t="shared" si="20" ref="B63:G63">+B61/B7</f>
        <v>0.5786454495424824</v>
      </c>
      <c r="C63" s="55">
        <f t="shared" si="20"/>
        <v>0.1683083176985616</v>
      </c>
      <c r="D63" s="55">
        <f t="shared" si="20"/>
        <v>0.7072588055130169</v>
      </c>
      <c r="E63" s="55">
        <f t="shared" si="20"/>
        <v>0.649893655651813</v>
      </c>
      <c r="F63" s="55">
        <f t="shared" si="20"/>
        <v>1.6571948170038646</v>
      </c>
      <c r="G63" s="55">
        <f t="shared" si="20"/>
        <v>2.6031746031746033</v>
      </c>
      <c r="H63" s="56">
        <f aca="true" t="shared" si="21" ref="H63:M63">H61/H7</f>
        <v>0.3305383649976198</v>
      </c>
      <c r="I63" s="55">
        <f t="shared" si="21"/>
        <v>0.1046306594688441</v>
      </c>
      <c r="J63" s="55">
        <f t="shared" si="21"/>
        <v>0.48041033024385854</v>
      </c>
      <c r="K63" s="55">
        <f t="shared" si="21"/>
        <v>0.4322912651299052</v>
      </c>
      <c r="L63" s="55">
        <f t="shared" si="21"/>
        <v>1.128440366972477</v>
      </c>
      <c r="M63" s="57">
        <f t="shared" si="21"/>
        <v>2.4523809523809526</v>
      </c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</row>
    <row r="64" spans="1:24" ht="15" customHeight="1">
      <c r="A64" s="44"/>
      <c r="B64" s="55"/>
      <c r="C64" s="55"/>
      <c r="D64" s="55"/>
      <c r="E64" s="55"/>
      <c r="F64" s="55"/>
      <c r="G64" s="55"/>
      <c r="H64" s="56"/>
      <c r="I64" s="55"/>
      <c r="J64" s="55"/>
      <c r="K64" s="55"/>
      <c r="L64" s="55"/>
      <c r="M64" s="57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</row>
    <row r="65" spans="1:24" ht="15" customHeight="1">
      <c r="A65" s="108" t="s">
        <v>70</v>
      </c>
      <c r="B65" s="53"/>
      <c r="C65" s="53"/>
      <c r="D65" s="53"/>
      <c r="E65" s="53"/>
      <c r="F65" s="53"/>
      <c r="G65" s="53"/>
      <c r="H65" s="52"/>
      <c r="I65" s="62"/>
      <c r="J65" s="62"/>
      <c r="K65" s="62"/>
      <c r="L65" s="62"/>
      <c r="M65" s="54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</row>
    <row r="66" spans="1:24" ht="15" customHeight="1">
      <c r="A66" s="44" t="s">
        <v>26</v>
      </c>
      <c r="B66" s="51">
        <v>13717</v>
      </c>
      <c r="C66" s="51">
        <v>2423</v>
      </c>
      <c r="D66" s="51">
        <v>11294</v>
      </c>
      <c r="E66" s="51">
        <v>10449</v>
      </c>
      <c r="F66" s="51">
        <v>822</v>
      </c>
      <c r="G66" s="51">
        <v>23</v>
      </c>
      <c r="H66" s="52">
        <v>4697</v>
      </c>
      <c r="I66" s="62">
        <f>H66-J66</f>
        <v>1107</v>
      </c>
      <c r="J66" s="62">
        <v>3590</v>
      </c>
      <c r="K66" s="62">
        <v>3252</v>
      </c>
      <c r="L66" s="62">
        <v>324</v>
      </c>
      <c r="M66" s="54">
        <v>14</v>
      </c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</row>
    <row r="67" spans="1:24" ht="15" customHeight="1">
      <c r="A67" s="44" t="s">
        <v>10</v>
      </c>
      <c r="B67" s="55">
        <f aca="true" t="shared" si="22" ref="B67:G67">+B66/B7*100</f>
        <v>12.794634778796556</v>
      </c>
      <c r="C67" s="55">
        <f t="shared" si="22"/>
        <v>9.470762976860538</v>
      </c>
      <c r="D67" s="55">
        <f t="shared" si="22"/>
        <v>13.8364471669219</v>
      </c>
      <c r="E67" s="55">
        <f t="shared" si="22"/>
        <v>13.55112310006744</v>
      </c>
      <c r="F67" s="55">
        <f t="shared" si="22"/>
        <v>18.686065014776084</v>
      </c>
      <c r="G67" s="55">
        <f t="shared" si="22"/>
        <v>18.253968253968253</v>
      </c>
      <c r="H67" s="56">
        <f aca="true" t="shared" si="23" ref="H67:M67">H66/H7*100</f>
        <v>5.081793395940624</v>
      </c>
      <c r="I67" s="55">
        <f t="shared" si="23"/>
        <v>3.0030111493909883</v>
      </c>
      <c r="J67" s="55">
        <f t="shared" si="23"/>
        <v>6.460901646720058</v>
      </c>
      <c r="K67" s="55">
        <f t="shared" si="23"/>
        <v>6.267828232210315</v>
      </c>
      <c r="L67" s="55">
        <f t="shared" si="23"/>
        <v>9.007506255212677</v>
      </c>
      <c r="M67" s="57">
        <f t="shared" si="23"/>
        <v>16.666666666666664</v>
      </c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</row>
    <row r="68" spans="1:24" ht="15" customHeight="1">
      <c r="A68" s="44" t="s">
        <v>27</v>
      </c>
      <c r="B68" s="51">
        <v>24207</v>
      </c>
      <c r="C68" s="51">
        <v>4048</v>
      </c>
      <c r="D68" s="51">
        <v>20159</v>
      </c>
      <c r="E68" s="51">
        <v>18299</v>
      </c>
      <c r="F68" s="51">
        <v>1810</v>
      </c>
      <c r="G68" s="51">
        <v>50</v>
      </c>
      <c r="H68" s="52">
        <v>10381</v>
      </c>
      <c r="I68" s="62">
        <f>H68-J68</f>
        <v>2439</v>
      </c>
      <c r="J68" s="62">
        <v>7942</v>
      </c>
      <c r="K68" s="62">
        <v>7093</v>
      </c>
      <c r="L68" s="62">
        <v>791</v>
      </c>
      <c r="M68" s="54">
        <v>58</v>
      </c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</row>
    <row r="69" spans="1:24" ht="15" customHeight="1">
      <c r="A69" s="44" t="s">
        <v>12</v>
      </c>
      <c r="B69" s="55">
        <f>+B68/$B$68*100</f>
        <v>100</v>
      </c>
      <c r="C69" s="55">
        <f>+C68/$B$68*100</f>
        <v>16.72243565910687</v>
      </c>
      <c r="D69" s="55">
        <f>+D68/$B$68*100</f>
        <v>83.27756434089312</v>
      </c>
      <c r="E69" s="55">
        <f>E68/D68*100</f>
        <v>90.77335185277047</v>
      </c>
      <c r="F69" s="55">
        <f>F68/D68*100</f>
        <v>8.978619971228731</v>
      </c>
      <c r="G69" s="55">
        <f>G68/D68*100</f>
        <v>0.2480281760007937</v>
      </c>
      <c r="H69" s="56">
        <f>+H68/H68*100</f>
        <v>100</v>
      </c>
      <c r="I69" s="55">
        <f>+I68/H68*100</f>
        <v>23.494846353915808</v>
      </c>
      <c r="J69" s="55">
        <f>+J68/H68*100</f>
        <v>76.5051536460842</v>
      </c>
      <c r="K69" s="55">
        <f>+K68/J68*100</f>
        <v>89.30999748174263</v>
      </c>
      <c r="L69" s="55">
        <f>+L68/J68*100</f>
        <v>9.959707882145555</v>
      </c>
      <c r="M69" s="57">
        <f>+M68/J68*100</f>
        <v>0.7302946361118107</v>
      </c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</row>
    <row r="70" spans="1:24" ht="15" customHeight="1">
      <c r="A70" s="44" t="s">
        <v>35</v>
      </c>
      <c r="B70" s="55">
        <f aca="true" t="shared" si="24" ref="B70:G70">+B68/B7</f>
        <v>0.22579261069499762</v>
      </c>
      <c r="C70" s="55">
        <f t="shared" si="24"/>
        <v>0.158223889931207</v>
      </c>
      <c r="D70" s="55">
        <f t="shared" si="24"/>
        <v>0.24697090352220522</v>
      </c>
      <c r="E70" s="55">
        <f t="shared" si="24"/>
        <v>0.23731649115526274</v>
      </c>
      <c r="F70" s="55">
        <f t="shared" si="24"/>
        <v>0.41145714935212546</v>
      </c>
      <c r="G70" s="55">
        <f t="shared" si="24"/>
        <v>0.3968253968253968</v>
      </c>
      <c r="H70" s="56">
        <f aca="true" t="shared" si="25" ref="H70:M70">H68/H7</f>
        <v>0.11231445016661618</v>
      </c>
      <c r="I70" s="55">
        <f t="shared" si="25"/>
        <v>0.06616390418576892</v>
      </c>
      <c r="J70" s="55">
        <f t="shared" si="25"/>
        <v>0.1429317016107262</v>
      </c>
      <c r="K70" s="55">
        <f t="shared" si="25"/>
        <v>0.13670881196515303</v>
      </c>
      <c r="L70" s="55">
        <f t="shared" si="25"/>
        <v>0.21990547678621072</v>
      </c>
      <c r="M70" s="57">
        <f t="shared" si="25"/>
        <v>0.6904761904761905</v>
      </c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</row>
    <row r="71" spans="1:24" ht="15" customHeight="1">
      <c r="A71" s="44"/>
      <c r="B71" s="55"/>
      <c r="C71" s="55"/>
      <c r="D71" s="55"/>
      <c r="E71" s="55"/>
      <c r="F71" s="55"/>
      <c r="G71" s="55"/>
      <c r="H71" s="56"/>
      <c r="I71" s="55"/>
      <c r="J71" s="55"/>
      <c r="K71" s="55"/>
      <c r="L71" s="55"/>
      <c r="M71" s="57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</row>
    <row r="72" spans="1:24" ht="15" customHeight="1">
      <c r="A72" s="108" t="s">
        <v>71</v>
      </c>
      <c r="B72" s="53"/>
      <c r="C72" s="53"/>
      <c r="D72" s="53"/>
      <c r="E72" s="53"/>
      <c r="F72" s="53"/>
      <c r="G72" s="53"/>
      <c r="H72" s="52"/>
      <c r="I72" s="62"/>
      <c r="J72" s="62"/>
      <c r="K72" s="62"/>
      <c r="L72" s="62"/>
      <c r="M72" s="54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</row>
    <row r="73" spans="1:24" ht="15" customHeight="1">
      <c r="A73" s="44" t="s">
        <v>26</v>
      </c>
      <c r="B73" s="51">
        <v>85071</v>
      </c>
      <c r="C73" s="51">
        <v>16902</v>
      </c>
      <c r="D73" s="51">
        <v>68169</v>
      </c>
      <c r="E73" s="51">
        <v>64134</v>
      </c>
      <c r="F73" s="51">
        <v>3925</v>
      </c>
      <c r="G73" s="51">
        <v>110</v>
      </c>
      <c r="H73" s="52">
        <v>63486</v>
      </c>
      <c r="I73" s="62">
        <f>H73-J73</f>
        <v>20254</v>
      </c>
      <c r="J73" s="62">
        <v>43232</v>
      </c>
      <c r="K73" s="53">
        <v>40145</v>
      </c>
      <c r="L73" s="62">
        <v>3020</v>
      </c>
      <c r="M73" s="54">
        <v>67</v>
      </c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</row>
    <row r="74" spans="1:24" ht="15" customHeight="1">
      <c r="A74" s="44" t="s">
        <v>28</v>
      </c>
      <c r="B74" s="55">
        <f aca="true" t="shared" si="26" ref="B74:G74">+B73/B7*100</f>
        <v>79.35061422082102</v>
      </c>
      <c r="C74" s="55">
        <f t="shared" si="26"/>
        <v>66.06472795497186</v>
      </c>
      <c r="D74" s="55">
        <f t="shared" si="26"/>
        <v>83.51485451761103</v>
      </c>
      <c r="E74" s="55">
        <f t="shared" si="26"/>
        <v>83.17424910515122</v>
      </c>
      <c r="F74" s="55">
        <f t="shared" si="26"/>
        <v>89.22482382359627</v>
      </c>
      <c r="G74" s="55">
        <f t="shared" si="26"/>
        <v>87.3015873015873</v>
      </c>
      <c r="H74" s="56">
        <f aca="true" t="shared" si="27" ref="H74:M74">H73/H7*100</f>
        <v>68.68697797204311</v>
      </c>
      <c r="I74" s="55">
        <f t="shared" si="27"/>
        <v>54.94398177033882</v>
      </c>
      <c r="J74" s="55">
        <f t="shared" si="27"/>
        <v>77.80437325654638</v>
      </c>
      <c r="K74" s="55">
        <f t="shared" si="27"/>
        <v>77.37452779276849</v>
      </c>
      <c r="L74" s="55">
        <f t="shared" si="27"/>
        <v>83.95885460105643</v>
      </c>
      <c r="M74" s="57">
        <f t="shared" si="27"/>
        <v>79.76190476190477</v>
      </c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</row>
    <row r="75" spans="1:24" ht="15" customHeight="1">
      <c r="A75" s="44" t="s">
        <v>29</v>
      </c>
      <c r="B75" s="51">
        <v>613568</v>
      </c>
      <c r="C75" s="51">
        <v>92813</v>
      </c>
      <c r="D75" s="51">
        <v>520755</v>
      </c>
      <c r="E75" s="51">
        <v>474446</v>
      </c>
      <c r="F75" s="51">
        <v>44258</v>
      </c>
      <c r="G75" s="51">
        <v>2051</v>
      </c>
      <c r="H75" s="52">
        <v>368978</v>
      </c>
      <c r="I75" s="62">
        <f>H75-J75</f>
        <v>94650</v>
      </c>
      <c r="J75" s="62">
        <v>274328</v>
      </c>
      <c r="K75" s="62">
        <v>247874</v>
      </c>
      <c r="L75" s="62">
        <v>25600</v>
      </c>
      <c r="M75" s="54">
        <v>854</v>
      </c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</row>
    <row r="76" spans="1:24" ht="15" customHeight="1">
      <c r="A76" s="44" t="s">
        <v>8</v>
      </c>
      <c r="B76" s="55">
        <f>+B75/$B$75*100</f>
        <v>100</v>
      </c>
      <c r="C76" s="55">
        <f>+C75/$B$75*100</f>
        <v>15.126766715343695</v>
      </c>
      <c r="D76" s="55">
        <f>+D75/$B$75*100</f>
        <v>84.87323328465631</v>
      </c>
      <c r="E76" s="55">
        <f>E75/D75*100</f>
        <v>91.10733454311529</v>
      </c>
      <c r="F76" s="55">
        <f>F75/D75*100</f>
        <v>8.498814221658938</v>
      </c>
      <c r="G76" s="55">
        <f>G75/D75*100</f>
        <v>0.3938512352257779</v>
      </c>
      <c r="H76" s="56">
        <f>+H75/H75*100</f>
        <v>100</v>
      </c>
      <c r="I76" s="55">
        <f>+I75/H75*100</f>
        <v>25.651935887776506</v>
      </c>
      <c r="J76" s="55">
        <f>+J75/H75*100</f>
        <v>74.34806411222348</v>
      </c>
      <c r="K76" s="55">
        <f>+K75/J75*100</f>
        <v>90.35679916012947</v>
      </c>
      <c r="L76" s="55">
        <f>+L75/J75*100</f>
        <v>9.331894666238954</v>
      </c>
      <c r="M76" s="57">
        <f>+M75/J75*100</f>
        <v>0.31130617363156515</v>
      </c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</row>
    <row r="77" spans="1:24" ht="15" customHeight="1">
      <c r="A77" s="44" t="s">
        <v>36</v>
      </c>
      <c r="B77" s="55">
        <f aca="true" t="shared" si="28" ref="B77:G77">+B75/B7</f>
        <v>5.7231016052756765</v>
      </c>
      <c r="C77" s="55">
        <f t="shared" si="28"/>
        <v>3.627775171982489</v>
      </c>
      <c r="D77" s="55">
        <f t="shared" si="28"/>
        <v>6.379846860643186</v>
      </c>
      <c r="E77" s="55">
        <f t="shared" si="28"/>
        <v>6.153006173159724</v>
      </c>
      <c r="F77" s="55">
        <f t="shared" si="28"/>
        <v>10.060922937031144</v>
      </c>
      <c r="G77" s="55">
        <f t="shared" si="28"/>
        <v>16.27777777777778</v>
      </c>
      <c r="H77" s="56">
        <f aca="true" t="shared" si="29" ref="H77:M77">H75/H7</f>
        <v>3.992058683515818</v>
      </c>
      <c r="I77" s="55">
        <f t="shared" si="29"/>
        <v>2.567615223937281</v>
      </c>
      <c r="J77" s="55">
        <f t="shared" si="29"/>
        <v>4.93706469900117</v>
      </c>
      <c r="K77" s="55">
        <f t="shared" si="29"/>
        <v>4.777465114486161</v>
      </c>
      <c r="L77" s="55">
        <f t="shared" si="29"/>
        <v>7.1170419794273005</v>
      </c>
      <c r="M77" s="57">
        <f t="shared" si="29"/>
        <v>10.166666666666666</v>
      </c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</row>
    <row r="78" spans="1:24" ht="15" customHeight="1">
      <c r="A78" s="44"/>
      <c r="B78" s="55"/>
      <c r="C78" s="55"/>
      <c r="D78" s="55"/>
      <c r="E78" s="55"/>
      <c r="F78" s="55"/>
      <c r="G78" s="55"/>
      <c r="H78" s="56"/>
      <c r="I78" s="55"/>
      <c r="J78" s="55"/>
      <c r="K78" s="55"/>
      <c r="L78" s="55"/>
      <c r="M78" s="57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</row>
    <row r="79" spans="1:24" ht="15" customHeight="1">
      <c r="A79" s="108" t="s">
        <v>72</v>
      </c>
      <c r="B79" s="51"/>
      <c r="C79" s="51"/>
      <c r="D79" s="51"/>
      <c r="E79" s="51"/>
      <c r="F79" s="51"/>
      <c r="G79" s="51"/>
      <c r="H79" s="52"/>
      <c r="I79" s="62"/>
      <c r="J79" s="62"/>
      <c r="K79" s="62"/>
      <c r="L79" s="62"/>
      <c r="M79" s="54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</row>
    <row r="80" spans="1:24" ht="15" customHeight="1">
      <c r="A80" s="44" t="s">
        <v>26</v>
      </c>
      <c r="B80" s="51">
        <v>81347</v>
      </c>
      <c r="C80" s="51">
        <v>15502</v>
      </c>
      <c r="D80" s="51">
        <v>65845</v>
      </c>
      <c r="E80" s="51">
        <v>61872</v>
      </c>
      <c r="F80" s="51">
        <v>3866</v>
      </c>
      <c r="G80" s="51">
        <v>107</v>
      </c>
      <c r="H80" s="52">
        <v>58860</v>
      </c>
      <c r="I80" s="62">
        <f>H80-J80</f>
        <v>18069</v>
      </c>
      <c r="J80" s="62">
        <v>40791</v>
      </c>
      <c r="K80" s="62">
        <v>37818</v>
      </c>
      <c r="L80" s="62">
        <v>2910</v>
      </c>
      <c r="M80" s="54">
        <v>63</v>
      </c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</row>
    <row r="81" spans="1:24" ht="15" customHeight="1">
      <c r="A81" s="44" t="s">
        <v>28</v>
      </c>
      <c r="B81" s="55">
        <f aca="true" t="shared" si="30" ref="B81:G81">+B80/B7*100</f>
        <v>75.87702524974583</v>
      </c>
      <c r="C81" s="55">
        <f t="shared" si="30"/>
        <v>60.59255784865542</v>
      </c>
      <c r="D81" s="55">
        <f t="shared" si="30"/>
        <v>80.6676875957121</v>
      </c>
      <c r="E81" s="55">
        <f t="shared" si="30"/>
        <v>80.24070135394513</v>
      </c>
      <c r="F81" s="55">
        <f t="shared" si="30"/>
        <v>87.88360991134348</v>
      </c>
      <c r="G81" s="55">
        <f t="shared" si="30"/>
        <v>84.92063492063492</v>
      </c>
      <c r="H81" s="56">
        <f aca="true" t="shared" si="31" ref="H81:M81">H80/H7*100</f>
        <v>63.68200112520016</v>
      </c>
      <c r="I81" s="55">
        <f t="shared" si="31"/>
        <v>49.016629140330416</v>
      </c>
      <c r="J81" s="55">
        <f t="shared" si="31"/>
        <v>73.41132007558716</v>
      </c>
      <c r="K81" s="55">
        <f t="shared" si="31"/>
        <v>72.8895227815897</v>
      </c>
      <c r="L81" s="55">
        <f t="shared" si="31"/>
        <v>80.90075062552127</v>
      </c>
      <c r="M81" s="57">
        <f t="shared" si="31"/>
        <v>75</v>
      </c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</row>
    <row r="82" spans="1:24" ht="15" customHeight="1">
      <c r="A82" s="44" t="s">
        <v>30</v>
      </c>
      <c r="B82" s="51">
        <v>349016</v>
      </c>
      <c r="C82" s="51">
        <v>53724</v>
      </c>
      <c r="D82" s="51">
        <v>295292</v>
      </c>
      <c r="E82" s="51">
        <v>269343</v>
      </c>
      <c r="F82" s="51">
        <v>24921</v>
      </c>
      <c r="G82" s="51">
        <v>1028</v>
      </c>
      <c r="H82" s="52">
        <v>273460</v>
      </c>
      <c r="I82" s="62">
        <f>H82-J82</f>
        <v>70097</v>
      </c>
      <c r="J82" s="62">
        <v>203363</v>
      </c>
      <c r="K82" s="62">
        <v>183467</v>
      </c>
      <c r="L82" s="62">
        <v>19240</v>
      </c>
      <c r="M82" s="54">
        <v>656</v>
      </c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</row>
    <row r="83" spans="1:24" ht="15" customHeight="1">
      <c r="A83" s="44" t="s">
        <v>8</v>
      </c>
      <c r="B83" s="55">
        <f>+B82/$B$82*100</f>
        <v>100</v>
      </c>
      <c r="C83" s="55">
        <f>+C82/$B$82*100</f>
        <v>15.39299057922846</v>
      </c>
      <c r="D83" s="55">
        <f>+D82/$B$82*100</f>
        <v>84.60700942077153</v>
      </c>
      <c r="E83" s="55">
        <f>E82/D82*100</f>
        <v>91.212427021389</v>
      </c>
      <c r="F83" s="55">
        <f>F82/D82*100</f>
        <v>8.439442992021457</v>
      </c>
      <c r="G83" s="55">
        <f>G82/D82*100</f>
        <v>0.3481299865895453</v>
      </c>
      <c r="H83" s="56">
        <f>+H82/H82*100</f>
        <v>100</v>
      </c>
      <c r="I83" s="55">
        <f>+I82/H82*100</f>
        <v>25.633365025963577</v>
      </c>
      <c r="J83" s="55">
        <f>+J82/H82*100</f>
        <v>74.36663497403643</v>
      </c>
      <c r="K83" s="55">
        <f>+K82/J82*100</f>
        <v>90.21650939453096</v>
      </c>
      <c r="L83" s="55">
        <f>+L82/J82*100</f>
        <v>9.460914719000014</v>
      </c>
      <c r="M83" s="57">
        <f>+M82/J82*100</f>
        <v>0.3225758864690234</v>
      </c>
      <c r="N83" s="127"/>
      <c r="O83" s="101"/>
      <c r="P83" s="101"/>
      <c r="Q83" s="101"/>
      <c r="R83" s="101"/>
      <c r="S83" s="101"/>
      <c r="T83" s="101"/>
      <c r="U83" s="101"/>
      <c r="V83" s="101"/>
      <c r="W83" s="101"/>
      <c r="X83" s="101"/>
    </row>
    <row r="84" spans="1:24" ht="15" customHeight="1">
      <c r="A84" s="45" t="s">
        <v>38</v>
      </c>
      <c r="B84" s="59">
        <f aca="true" t="shared" si="32" ref="B84:G84">+B82/B7</f>
        <v>3.2554729546959678</v>
      </c>
      <c r="C84" s="59">
        <f t="shared" si="32"/>
        <v>2.099906191369606</v>
      </c>
      <c r="D84" s="59">
        <f t="shared" si="32"/>
        <v>3.617666156202144</v>
      </c>
      <c r="E84" s="59">
        <f t="shared" si="32"/>
        <v>3.4930616797219485</v>
      </c>
      <c r="F84" s="59">
        <f t="shared" si="32"/>
        <v>5.665151170720618</v>
      </c>
      <c r="G84" s="59">
        <f t="shared" si="32"/>
        <v>8.158730158730158</v>
      </c>
      <c r="H84" s="82">
        <f aca="true" t="shared" si="33" ref="H84:M84">H82/H7</f>
        <v>2.958627255809928</v>
      </c>
      <c r="I84" s="73">
        <f t="shared" si="33"/>
        <v>1.9015544041450778</v>
      </c>
      <c r="J84" s="73">
        <f t="shared" si="33"/>
        <v>3.6599118149914514</v>
      </c>
      <c r="K84" s="73">
        <f t="shared" si="33"/>
        <v>3.5360997610053198</v>
      </c>
      <c r="L84" s="73">
        <f t="shared" si="33"/>
        <v>5.348901862663331</v>
      </c>
      <c r="M84" s="74">
        <f t="shared" si="33"/>
        <v>7.809523809523809</v>
      </c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</row>
    <row r="85" spans="1:24" ht="13.5" customHeight="1">
      <c r="A85" s="124" t="s">
        <v>54</v>
      </c>
      <c r="B85" s="51"/>
      <c r="C85" s="55"/>
      <c r="D85" s="55"/>
      <c r="E85" s="55"/>
      <c r="F85" s="55"/>
      <c r="G85" s="55"/>
      <c r="H85" s="65"/>
      <c r="I85" s="55"/>
      <c r="J85" s="55"/>
      <c r="K85" s="55"/>
      <c r="L85" s="55"/>
      <c r="M85" s="55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</row>
    <row r="86" spans="1:24" ht="15" customHeight="1">
      <c r="A86" s="2"/>
      <c r="B86" s="2"/>
      <c r="C86" s="2"/>
      <c r="D86" s="2"/>
      <c r="E86" s="2"/>
      <c r="F86" s="2"/>
      <c r="G86" s="2"/>
      <c r="H86" s="2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s="122" customFormat="1" ht="13.5" customHeight="1">
      <c r="A87" s="2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</row>
    <row r="88" spans="1:24" ht="15" customHeight="1">
      <c r="A88" s="18"/>
      <c r="B88" s="53"/>
      <c r="C88" s="53"/>
      <c r="D88" s="53"/>
      <c r="E88" s="53"/>
      <c r="F88" s="53"/>
      <c r="G88" s="53"/>
      <c r="H88" s="53"/>
      <c r="I88" s="62"/>
      <c r="J88" s="62"/>
      <c r="K88" s="62"/>
      <c r="L88" s="62"/>
      <c r="M88" s="62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</row>
  </sheetData>
  <sheetProtection/>
  <mergeCells count="10">
    <mergeCell ref="H5:H6"/>
    <mergeCell ref="I5:I6"/>
    <mergeCell ref="J5:M5"/>
    <mergeCell ref="A1:M1"/>
    <mergeCell ref="A4:A6"/>
    <mergeCell ref="B4:G4"/>
    <mergeCell ref="H4:M4"/>
    <mergeCell ref="B5:B6"/>
    <mergeCell ref="C5:C6"/>
    <mergeCell ref="D5:G5"/>
  </mergeCells>
  <printOptions/>
  <pageMargins left="1" right="0.75" top="1" bottom="1" header="0.5" footer="0.5"/>
  <pageSetup firstPageNumber="23" useFirstPageNumber="1" horizontalDpi="600" verticalDpi="600" orientation="portrait" scale="95" r:id="rId1"/>
  <headerFooter alignWithMargins="0">
    <oddFooter>&amp;L&amp;"Arial Narrow,Regular"&amp;8Zila Series : Noakhali&amp;C&amp;"Arial Narrow,Regular"&amp;8&amp;P</oddFooter>
  </headerFooter>
  <rowBreaks count="1" manualBreakCount="1">
    <brk id="4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92"/>
  <sheetViews>
    <sheetView zoomScale="120" zoomScaleNormal="120" zoomScaleSheetLayoutView="100" zoomScalePageLayoutView="0" workbookViewId="0" topLeftCell="A67">
      <selection activeCell="A84" sqref="A84"/>
    </sheetView>
  </sheetViews>
  <sheetFormatPr defaultColWidth="9.140625" defaultRowHeight="14.25" customHeight="1"/>
  <cols>
    <col min="1" max="1" width="20.140625" style="2" customWidth="1"/>
    <col min="2" max="2" width="4.8515625" style="2" customWidth="1"/>
    <col min="3" max="3" width="5.8515625" style="2" customWidth="1"/>
    <col min="4" max="7" width="4.8515625" style="2" customWidth="1"/>
    <col min="8" max="8" width="5.421875" style="2" customWidth="1"/>
    <col min="9" max="9" width="5.8515625" style="3" customWidth="1"/>
    <col min="10" max="12" width="4.8515625" style="3" customWidth="1"/>
    <col min="13" max="13" width="4.421875" style="3" customWidth="1"/>
    <col min="14" max="16384" width="9.140625" style="3" customWidth="1"/>
  </cols>
  <sheetData>
    <row r="1" spans="1:13" ht="14.25" customHeight="1">
      <c r="A1" s="153" t="s">
        <v>59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4.25" customHeight="1">
      <c r="A2" s="18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4.25" customHeight="1">
      <c r="A3" s="112" t="s">
        <v>55</v>
      </c>
      <c r="B3" s="14"/>
      <c r="C3" s="14"/>
      <c r="D3" s="14"/>
      <c r="E3" s="14"/>
      <c r="F3" s="14"/>
      <c r="G3" s="14"/>
      <c r="H3" s="91" t="s">
        <v>48</v>
      </c>
      <c r="I3" s="14"/>
      <c r="J3" s="14"/>
      <c r="K3" s="14"/>
      <c r="L3" s="91" t="s">
        <v>0</v>
      </c>
      <c r="M3" s="14"/>
    </row>
    <row r="4" spans="1:24" ht="14.25" customHeight="1">
      <c r="A4" s="160" t="s">
        <v>1</v>
      </c>
      <c r="B4" s="155">
        <v>1996</v>
      </c>
      <c r="C4" s="156"/>
      <c r="D4" s="156"/>
      <c r="E4" s="156"/>
      <c r="F4" s="156"/>
      <c r="G4" s="157"/>
      <c r="H4" s="158">
        <v>2008</v>
      </c>
      <c r="I4" s="158"/>
      <c r="J4" s="158"/>
      <c r="K4" s="158"/>
      <c r="L4" s="158"/>
      <c r="M4" s="158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</row>
    <row r="5" spans="1:24" ht="14.25" customHeight="1">
      <c r="A5" s="160"/>
      <c r="B5" s="162" t="s">
        <v>44</v>
      </c>
      <c r="C5" s="162" t="s">
        <v>33</v>
      </c>
      <c r="D5" s="160" t="s">
        <v>3</v>
      </c>
      <c r="E5" s="160"/>
      <c r="F5" s="160"/>
      <c r="G5" s="160"/>
      <c r="H5" s="161" t="s">
        <v>2</v>
      </c>
      <c r="I5" s="161" t="s">
        <v>33</v>
      </c>
      <c r="J5" s="160" t="s">
        <v>3</v>
      </c>
      <c r="K5" s="160"/>
      <c r="L5" s="160"/>
      <c r="M5" s="160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</row>
    <row r="6" spans="1:24" ht="14.25" customHeight="1">
      <c r="A6" s="160"/>
      <c r="B6" s="162"/>
      <c r="C6" s="162"/>
      <c r="D6" s="8" t="s">
        <v>47</v>
      </c>
      <c r="E6" s="8" t="s">
        <v>4</v>
      </c>
      <c r="F6" s="8" t="s">
        <v>5</v>
      </c>
      <c r="G6" s="8" t="s">
        <v>6</v>
      </c>
      <c r="H6" s="161"/>
      <c r="I6" s="161"/>
      <c r="J6" s="8" t="s">
        <v>47</v>
      </c>
      <c r="K6" s="8" t="s">
        <v>4</v>
      </c>
      <c r="L6" s="8" t="s">
        <v>5</v>
      </c>
      <c r="M6" s="8" t="s">
        <v>6</v>
      </c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</row>
    <row r="7" spans="1:24" ht="14.25" customHeight="1">
      <c r="A7" s="128" t="s">
        <v>7</v>
      </c>
      <c r="B7" s="50">
        <v>29809</v>
      </c>
      <c r="C7" s="51">
        <v>5523</v>
      </c>
      <c r="D7" s="51">
        <v>24286</v>
      </c>
      <c r="E7" s="51">
        <v>23032</v>
      </c>
      <c r="F7" s="51">
        <v>1218</v>
      </c>
      <c r="G7" s="51">
        <v>36</v>
      </c>
      <c r="H7" s="93">
        <v>42364</v>
      </c>
      <c r="I7" s="62">
        <f>H7-J7</f>
        <v>12440</v>
      </c>
      <c r="J7" s="62">
        <v>29924</v>
      </c>
      <c r="K7" s="62">
        <v>28441</v>
      </c>
      <c r="L7" s="62">
        <v>1455</v>
      </c>
      <c r="M7" s="64">
        <v>28</v>
      </c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</row>
    <row r="8" spans="1:24" ht="14.25" customHeight="1">
      <c r="A8" s="94" t="s">
        <v>8</v>
      </c>
      <c r="B8" s="56">
        <f>+B7/$B$7*100</f>
        <v>100</v>
      </c>
      <c r="C8" s="55">
        <f>+C7/$B$7*100</f>
        <v>18.527961353953504</v>
      </c>
      <c r="D8" s="55">
        <f>+D7/$B$7*100</f>
        <v>81.4720386460465</v>
      </c>
      <c r="E8" s="55">
        <f>E7/D7*100</f>
        <v>94.83653133492547</v>
      </c>
      <c r="F8" s="55">
        <f>F7/D7*100</f>
        <v>5.015235114881001</v>
      </c>
      <c r="G8" s="55">
        <f>G7/D7*100</f>
        <v>0.14823355019352713</v>
      </c>
      <c r="H8" s="56">
        <f>+H7/H7*100</f>
        <v>100</v>
      </c>
      <c r="I8" s="55">
        <f>+I7/H7*100</f>
        <v>29.364554810688322</v>
      </c>
      <c r="J8" s="55">
        <f>+J7/H7*100</f>
        <v>70.63544518931168</v>
      </c>
      <c r="K8" s="55">
        <f>+K7/J7*100</f>
        <v>95.04411174976607</v>
      </c>
      <c r="L8" s="55">
        <f>+L7/J7*100</f>
        <v>4.8623178719422535</v>
      </c>
      <c r="M8" s="57">
        <f>+M7/J7*100</f>
        <v>0.09357037829167224</v>
      </c>
      <c r="P8" s="92"/>
      <c r="Q8" s="92"/>
      <c r="R8" s="92"/>
      <c r="S8" s="92"/>
      <c r="T8" s="92"/>
      <c r="U8" s="92"/>
      <c r="V8" s="92"/>
      <c r="W8" s="92"/>
      <c r="X8" s="92"/>
    </row>
    <row r="9" spans="1:24" ht="14.25" customHeight="1">
      <c r="A9" s="95" t="s">
        <v>42</v>
      </c>
      <c r="B9" s="52"/>
      <c r="C9" s="53"/>
      <c r="D9" s="53"/>
      <c r="E9" s="53"/>
      <c r="F9" s="53"/>
      <c r="G9" s="53"/>
      <c r="H9" s="52"/>
      <c r="I9" s="62"/>
      <c r="J9" s="62"/>
      <c r="K9" s="62"/>
      <c r="L9" s="62"/>
      <c r="M9" s="54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</row>
    <row r="10" spans="1:24" ht="14.25" customHeight="1">
      <c r="A10" s="94" t="s">
        <v>9</v>
      </c>
      <c r="B10" s="50">
        <v>21299</v>
      </c>
      <c r="C10" s="51">
        <v>5252</v>
      </c>
      <c r="D10" s="51">
        <v>16047</v>
      </c>
      <c r="E10" s="51">
        <v>15332</v>
      </c>
      <c r="F10" s="51">
        <v>685</v>
      </c>
      <c r="G10" s="51">
        <v>30</v>
      </c>
      <c r="H10" s="52">
        <v>29546</v>
      </c>
      <c r="I10" s="62">
        <f>H10-J10</f>
        <v>11665</v>
      </c>
      <c r="J10" s="62">
        <v>17881</v>
      </c>
      <c r="K10" s="62">
        <v>17344</v>
      </c>
      <c r="L10" s="62">
        <v>517</v>
      </c>
      <c r="M10" s="54">
        <v>20</v>
      </c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</row>
    <row r="11" spans="1:24" ht="14.25" customHeight="1">
      <c r="A11" s="94" t="s">
        <v>8</v>
      </c>
      <c r="B11" s="56">
        <f>+B10/$B$10*100</f>
        <v>100</v>
      </c>
      <c r="C11" s="55">
        <f>+C10/$B$10*100</f>
        <v>24.658434668294284</v>
      </c>
      <c r="D11" s="55">
        <f>+D10/$B$10*100</f>
        <v>75.34156533170572</v>
      </c>
      <c r="E11" s="55">
        <f>E10/D10*100</f>
        <v>95.54433850563969</v>
      </c>
      <c r="F11" s="55">
        <f>F10/D10*100</f>
        <v>4.268710662429114</v>
      </c>
      <c r="G11" s="55">
        <f>G10/D10*100</f>
        <v>0.1869508319312021</v>
      </c>
      <c r="H11" s="56">
        <f>+H10/H10*100</f>
        <v>100</v>
      </c>
      <c r="I11" s="55">
        <f>+I10/H10*100</f>
        <v>39.48080958505382</v>
      </c>
      <c r="J11" s="55">
        <f>+J10/H10*100</f>
        <v>60.51919041494619</v>
      </c>
      <c r="K11" s="55">
        <f>+K10/J10*100</f>
        <v>96.99681225882222</v>
      </c>
      <c r="L11" s="55">
        <f>+L10/J10*100</f>
        <v>2.8913371735361557</v>
      </c>
      <c r="M11" s="57">
        <f>+M10/J10*100</f>
        <v>0.11185056764163079</v>
      </c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</row>
    <row r="12" spans="1:24" ht="14.25" customHeight="1">
      <c r="A12" s="94" t="s">
        <v>10</v>
      </c>
      <c r="B12" s="56">
        <f aca="true" t="shared" si="0" ref="B12:G12">+B10/B7*100</f>
        <v>71.4515750276762</v>
      </c>
      <c r="C12" s="55">
        <f t="shared" si="0"/>
        <v>95.0932464240449</v>
      </c>
      <c r="D12" s="55">
        <f t="shared" si="0"/>
        <v>66.07510499876471</v>
      </c>
      <c r="E12" s="55">
        <f t="shared" si="0"/>
        <v>66.56825286557833</v>
      </c>
      <c r="F12" s="55">
        <f t="shared" si="0"/>
        <v>56.23973727422003</v>
      </c>
      <c r="G12" s="55">
        <f t="shared" si="0"/>
        <v>83.33333333333334</v>
      </c>
      <c r="H12" s="56">
        <f>+H10/$H$7*100</f>
        <v>69.74317817014446</v>
      </c>
      <c r="I12" s="55">
        <f>+I10/$I$7*100</f>
        <v>93.77009646302251</v>
      </c>
      <c r="J12" s="55">
        <f>+J10/$J$7*100</f>
        <v>59.75471193690684</v>
      </c>
      <c r="K12" s="55">
        <f>+K10/$K$7*100</f>
        <v>60.98238458563342</v>
      </c>
      <c r="L12" s="55">
        <f>+L10/$L$7*100</f>
        <v>35.53264604810997</v>
      </c>
      <c r="M12" s="57">
        <f>+M10/$M$7*100</f>
        <v>71.42857142857143</v>
      </c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</row>
    <row r="13" spans="1:24" ht="14.25" customHeight="1">
      <c r="A13" s="94"/>
      <c r="B13" s="75"/>
      <c r="C13" s="66"/>
      <c r="D13" s="66"/>
      <c r="E13" s="66"/>
      <c r="F13" s="66"/>
      <c r="G13" s="66"/>
      <c r="H13" s="52"/>
      <c r="I13" s="62"/>
      <c r="J13" s="62"/>
      <c r="K13" s="62"/>
      <c r="L13" s="62"/>
      <c r="M13" s="54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</row>
    <row r="14" spans="1:24" ht="14.25" customHeight="1">
      <c r="A14" s="94" t="s">
        <v>11</v>
      </c>
      <c r="B14" s="50">
        <v>8163</v>
      </c>
      <c r="C14" s="51">
        <v>39</v>
      </c>
      <c r="D14" s="51">
        <v>8124</v>
      </c>
      <c r="E14" s="51">
        <v>7587</v>
      </c>
      <c r="F14" s="51">
        <v>531</v>
      </c>
      <c r="G14" s="51">
        <v>6</v>
      </c>
      <c r="H14" s="52">
        <v>12360</v>
      </c>
      <c r="I14" s="62">
        <f>H14-J14</f>
        <v>438</v>
      </c>
      <c r="J14" s="62">
        <v>11922</v>
      </c>
      <c r="K14" s="62">
        <v>10982</v>
      </c>
      <c r="L14" s="62">
        <v>932</v>
      </c>
      <c r="M14" s="54">
        <v>8</v>
      </c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</row>
    <row r="15" spans="1:24" ht="14.25" customHeight="1">
      <c r="A15" s="94" t="s">
        <v>12</v>
      </c>
      <c r="B15" s="56">
        <v>100</v>
      </c>
      <c r="C15" s="51">
        <v>0.48</v>
      </c>
      <c r="D15" s="51">
        <v>99.25</v>
      </c>
      <c r="E15" s="55">
        <f>E14/D14*100</f>
        <v>93.38995568685377</v>
      </c>
      <c r="F15" s="55">
        <f>F14/D14*100</f>
        <v>6.53618906942393</v>
      </c>
      <c r="G15" s="55">
        <f>G14/D14*100</f>
        <v>0.07385524372230429</v>
      </c>
      <c r="H15" s="56">
        <f>+H14/H14*100</f>
        <v>100</v>
      </c>
      <c r="I15" s="55">
        <f>+I14/H14*100</f>
        <v>3.5436893203883497</v>
      </c>
      <c r="J15" s="55">
        <f>+J14/H14*100</f>
        <v>96.45631067961165</v>
      </c>
      <c r="K15" s="55">
        <f>+K14/J14*100</f>
        <v>92.11541687636301</v>
      </c>
      <c r="L15" s="55">
        <f>+L14/J14*100</f>
        <v>7.817480288542191</v>
      </c>
      <c r="M15" s="57">
        <f>+M14/J14*100</f>
        <v>0.06710283509478275</v>
      </c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</row>
    <row r="16" spans="1:24" ht="14.25" customHeight="1">
      <c r="A16" s="94" t="s">
        <v>10</v>
      </c>
      <c r="B16" s="56">
        <f aca="true" t="shared" si="1" ref="B16:G16">+B14/B7*100</f>
        <v>27.384347009292497</v>
      </c>
      <c r="C16" s="55">
        <f t="shared" si="1"/>
        <v>0.7061379684953829</v>
      </c>
      <c r="D16" s="55">
        <f t="shared" si="1"/>
        <v>33.451371160339285</v>
      </c>
      <c r="E16" s="55">
        <f t="shared" si="1"/>
        <v>32.941125390760675</v>
      </c>
      <c r="F16" s="55">
        <f t="shared" si="1"/>
        <v>43.5960591133005</v>
      </c>
      <c r="G16" s="55">
        <f t="shared" si="1"/>
        <v>16.666666666666664</v>
      </c>
      <c r="H16" s="56">
        <f>+H14/$H$7*100</f>
        <v>29.175715229912193</v>
      </c>
      <c r="I16" s="55">
        <f>+I14/$I$7*100</f>
        <v>3.5209003215434085</v>
      </c>
      <c r="J16" s="55">
        <f>+J14/$J$7*100</f>
        <v>39.84093035690416</v>
      </c>
      <c r="K16" s="55">
        <f>+K14/$K$7*100</f>
        <v>38.61326957561268</v>
      </c>
      <c r="L16" s="55">
        <f>+L14/$L$7*100</f>
        <v>64.05498281786942</v>
      </c>
      <c r="M16" s="57">
        <f>+M14/$M$7*100</f>
        <v>28.57142857142857</v>
      </c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</row>
    <row r="17" spans="1:24" ht="14.25" customHeight="1">
      <c r="A17" s="94"/>
      <c r="B17" s="52"/>
      <c r="C17" s="66"/>
      <c r="D17" s="66"/>
      <c r="E17" s="66"/>
      <c r="F17" s="66"/>
      <c r="G17" s="66"/>
      <c r="H17" s="52"/>
      <c r="I17" s="62"/>
      <c r="J17" s="62"/>
      <c r="K17" s="62"/>
      <c r="L17" s="62"/>
      <c r="M17" s="54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</row>
    <row r="18" spans="1:24" ht="14.25" customHeight="1">
      <c r="A18" s="94" t="s">
        <v>13</v>
      </c>
      <c r="B18" s="50">
        <v>347</v>
      </c>
      <c r="C18" s="51">
        <v>232</v>
      </c>
      <c r="D18" s="51">
        <v>115</v>
      </c>
      <c r="E18" s="51">
        <v>113</v>
      </c>
      <c r="F18" s="51">
        <v>2</v>
      </c>
      <c r="G18" s="51">
        <v>0</v>
      </c>
      <c r="H18" s="52">
        <v>458</v>
      </c>
      <c r="I18" s="62">
        <f>H18-J18</f>
        <v>337</v>
      </c>
      <c r="J18" s="51">
        <v>121</v>
      </c>
      <c r="K18" s="62">
        <v>115</v>
      </c>
      <c r="L18" s="62">
        <v>6</v>
      </c>
      <c r="M18" s="54">
        <v>0</v>
      </c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</row>
    <row r="19" spans="1:24" ht="14.25" customHeight="1">
      <c r="A19" s="94" t="s">
        <v>8</v>
      </c>
      <c r="B19" s="56">
        <f>+B18/$B$18*100</f>
        <v>100</v>
      </c>
      <c r="C19" s="55">
        <f>+C18/$B$18*100</f>
        <v>66.85878962536023</v>
      </c>
      <c r="D19" s="55">
        <f>+D18/$B$18*100</f>
        <v>33.14121037463977</v>
      </c>
      <c r="E19" s="55">
        <f>E18/D18*100</f>
        <v>98.26086956521739</v>
      </c>
      <c r="F19" s="55">
        <f>F18/D18*100</f>
        <v>1.7391304347826086</v>
      </c>
      <c r="G19" s="55">
        <f>G18/D18*100</f>
        <v>0</v>
      </c>
      <c r="H19" s="56">
        <f>+H18/H18*100</f>
        <v>100</v>
      </c>
      <c r="I19" s="55">
        <f>+I18/H18*100</f>
        <v>73.58078602620087</v>
      </c>
      <c r="J19" s="55">
        <f>+J18/H18*100</f>
        <v>26.419213973799128</v>
      </c>
      <c r="K19" s="55">
        <f>+K18/J18*100</f>
        <v>95.0413223140496</v>
      </c>
      <c r="L19" s="55">
        <f>+L18/J18*100</f>
        <v>4.958677685950414</v>
      </c>
      <c r="M19" s="57">
        <f>+M18/J18*100</f>
        <v>0</v>
      </c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</row>
    <row r="20" spans="1:24" ht="14.25" customHeight="1">
      <c r="A20" s="94" t="s">
        <v>10</v>
      </c>
      <c r="B20" s="56">
        <f aca="true" t="shared" si="2" ref="B20:G20">+B18/B7*100</f>
        <v>1.1640779630312994</v>
      </c>
      <c r="C20" s="55">
        <f t="shared" si="2"/>
        <v>4.200615607459714</v>
      </c>
      <c r="D20" s="55">
        <f t="shared" si="2"/>
        <v>0.4735238408959895</v>
      </c>
      <c r="E20" s="55">
        <f t="shared" si="2"/>
        <v>0.4906217436609934</v>
      </c>
      <c r="F20" s="55">
        <f t="shared" si="2"/>
        <v>0.16420361247947454</v>
      </c>
      <c r="G20" s="55">
        <f t="shared" si="2"/>
        <v>0</v>
      </c>
      <c r="H20" s="56">
        <f>+H18/$H$7*100</f>
        <v>1.0811065999433482</v>
      </c>
      <c r="I20" s="55">
        <f>+I18/$I$7*100</f>
        <v>2.7090032154340835</v>
      </c>
      <c r="J20" s="55">
        <f>+J18/$J$7*100</f>
        <v>0.4043577061890122</v>
      </c>
      <c r="K20" s="55">
        <f>+K18/$K$7*100</f>
        <v>0.4043458387539116</v>
      </c>
      <c r="L20" s="55">
        <f>+L18/$L$7*100</f>
        <v>0.4123711340206186</v>
      </c>
      <c r="M20" s="57">
        <f>+M18/$M$7*100</f>
        <v>0</v>
      </c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</row>
    <row r="21" spans="1:24" ht="14.25" customHeight="1">
      <c r="A21" s="94"/>
      <c r="B21" s="50"/>
      <c r="C21" s="51"/>
      <c r="D21" s="51"/>
      <c r="E21" s="51"/>
      <c r="F21" s="51"/>
      <c r="G21" s="51"/>
      <c r="H21" s="52"/>
      <c r="I21" s="62"/>
      <c r="J21" s="62"/>
      <c r="K21" s="62"/>
      <c r="L21" s="62"/>
      <c r="M21" s="54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</row>
    <row r="22" spans="1:24" ht="14.25" customHeight="1">
      <c r="A22" s="95" t="s">
        <v>14</v>
      </c>
      <c r="B22" s="50">
        <v>6797</v>
      </c>
      <c r="C22" s="51">
        <v>1886</v>
      </c>
      <c r="D22" s="51">
        <v>4911</v>
      </c>
      <c r="E22" s="51">
        <v>4765</v>
      </c>
      <c r="F22" s="51">
        <v>143</v>
      </c>
      <c r="G22" s="51">
        <v>3</v>
      </c>
      <c r="H22" s="52">
        <v>12813</v>
      </c>
      <c r="I22" s="62">
        <f>H22-J22</f>
        <v>3176</v>
      </c>
      <c r="J22" s="62">
        <v>9637</v>
      </c>
      <c r="K22" s="62">
        <v>9028</v>
      </c>
      <c r="L22" s="62">
        <v>597</v>
      </c>
      <c r="M22" s="54">
        <v>12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</row>
    <row r="23" spans="1:24" ht="14.25" customHeight="1">
      <c r="A23" s="94" t="s">
        <v>12</v>
      </c>
      <c r="B23" s="56">
        <f>+B22/$B$22*100</f>
        <v>100</v>
      </c>
      <c r="C23" s="55">
        <f>+C22/$B$22*100</f>
        <v>27.747535677504782</v>
      </c>
      <c r="D23" s="55">
        <f>+D22/$B$22*100</f>
        <v>72.25246432249521</v>
      </c>
      <c r="E23" s="55">
        <f>E22/D22*100</f>
        <v>97.0270820606801</v>
      </c>
      <c r="F23" s="55">
        <f>F22/D22*100</f>
        <v>2.9118305844023618</v>
      </c>
      <c r="G23" s="55">
        <f>G22/D22*100</f>
        <v>0.061087354917532075</v>
      </c>
      <c r="H23" s="56">
        <f>+H22/H22*100</f>
        <v>100</v>
      </c>
      <c r="I23" s="55">
        <f>+I22/H22*100</f>
        <v>24.787325372668384</v>
      </c>
      <c r="J23" s="55">
        <f>+J22/H22*100</f>
        <v>75.21267462733162</v>
      </c>
      <c r="K23" s="55">
        <f>+K22/J22*100</f>
        <v>93.68060599771714</v>
      </c>
      <c r="L23" s="55">
        <f>+L22/J22*100</f>
        <v>6.194873923420151</v>
      </c>
      <c r="M23" s="57">
        <f>+M22/J22*100</f>
        <v>0.12452007886271661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</row>
    <row r="24" spans="1:24" ht="14.25" customHeight="1">
      <c r="A24" s="94" t="s">
        <v>10</v>
      </c>
      <c r="B24" s="56">
        <f aca="true" t="shared" si="3" ref="B24:G24">+B22/B7*100</f>
        <v>22.80183837096179</v>
      </c>
      <c r="C24" s="55">
        <f t="shared" si="3"/>
        <v>34.14810791236646</v>
      </c>
      <c r="D24" s="55">
        <f t="shared" si="3"/>
        <v>20.221526805566995</v>
      </c>
      <c r="E24" s="55">
        <f t="shared" si="3"/>
        <v>20.688607155262243</v>
      </c>
      <c r="F24" s="55">
        <f t="shared" si="3"/>
        <v>11.74055829228243</v>
      </c>
      <c r="G24" s="55">
        <f t="shared" si="3"/>
        <v>8.333333333333332</v>
      </c>
      <c r="H24" s="56">
        <f>+H22/$H$7*100</f>
        <v>30.24501935605703</v>
      </c>
      <c r="I24" s="55">
        <f>+I22/$I$7*100</f>
        <v>25.530546623794216</v>
      </c>
      <c r="J24" s="55">
        <f>+J22/$J$7*100</f>
        <v>32.20491912845876</v>
      </c>
      <c r="K24" s="55">
        <f>+K22/$K$7*100</f>
        <v>31.742906367567947</v>
      </c>
      <c r="L24" s="55">
        <f>+L22/$L$7*100</f>
        <v>41.03092783505154</v>
      </c>
      <c r="M24" s="57">
        <f>+M22/$M$7*100</f>
        <v>42.857142857142854</v>
      </c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</row>
    <row r="25" spans="1:24" ht="14.25" customHeight="1">
      <c r="A25" s="94"/>
      <c r="B25" s="50"/>
      <c r="C25" s="51"/>
      <c r="D25" s="51"/>
      <c r="E25" s="51"/>
      <c r="F25" s="51"/>
      <c r="G25" s="51"/>
      <c r="H25" s="52"/>
      <c r="I25" s="62"/>
      <c r="J25" s="62"/>
      <c r="K25" s="62"/>
      <c r="L25" s="62"/>
      <c r="M25" s="54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</row>
    <row r="26" spans="1:24" ht="14.25" customHeight="1">
      <c r="A26" s="95" t="s">
        <v>15</v>
      </c>
      <c r="B26" s="50">
        <v>22596</v>
      </c>
      <c r="C26" s="51">
        <v>829</v>
      </c>
      <c r="D26" s="51">
        <v>21767</v>
      </c>
      <c r="E26" s="51">
        <v>17515</v>
      </c>
      <c r="F26" s="51">
        <v>3886</v>
      </c>
      <c r="G26" s="51">
        <v>366</v>
      </c>
      <c r="H26" s="52">
        <v>24753</v>
      </c>
      <c r="I26" s="62">
        <f>H26-J26</f>
        <v>2536</v>
      </c>
      <c r="J26" s="62">
        <v>22217</v>
      </c>
      <c r="K26" s="62">
        <v>18653</v>
      </c>
      <c r="L26" s="62">
        <v>3259</v>
      </c>
      <c r="M26" s="54">
        <v>304</v>
      </c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</row>
    <row r="27" spans="1:24" ht="14.25" customHeight="1">
      <c r="A27" s="94" t="s">
        <v>12</v>
      </c>
      <c r="B27" s="56">
        <f>+B26/$B$26*100</f>
        <v>100</v>
      </c>
      <c r="C27" s="55">
        <f>+C26/$B$26*100</f>
        <v>3.668790936448929</v>
      </c>
      <c r="D27" s="55">
        <f>+D26/$B$26*100</f>
        <v>96.33120906355107</v>
      </c>
      <c r="E27" s="55">
        <f>E26/D26*100</f>
        <v>80.46584278954381</v>
      </c>
      <c r="F27" s="55">
        <f>F26/D26*100</f>
        <v>17.85271282216199</v>
      </c>
      <c r="G27" s="55">
        <f>G26/D26*100</f>
        <v>1.681444388294207</v>
      </c>
      <c r="H27" s="56">
        <f>+H26/H26*100</f>
        <v>100</v>
      </c>
      <c r="I27" s="55">
        <f>+I26/H26*100</f>
        <v>10.245222801276613</v>
      </c>
      <c r="J27" s="55">
        <f>+J26/H26*100</f>
        <v>89.75477719872339</v>
      </c>
      <c r="K27" s="55">
        <f>+K26/J26*100</f>
        <v>83.95823018409327</v>
      </c>
      <c r="L27" s="55">
        <f>+L26/J26*100</f>
        <v>14.668947202592609</v>
      </c>
      <c r="M27" s="57">
        <f>+M26/J26*100</f>
        <v>1.368321555565558</v>
      </c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</row>
    <row r="28" spans="1:24" ht="14.25" customHeight="1">
      <c r="A28" s="94" t="s">
        <v>16</v>
      </c>
      <c r="B28" s="56">
        <f aca="true" t="shared" si="4" ref="B28:G28">+B26/B31*100</f>
        <v>103.58960253060101</v>
      </c>
      <c r="C28" s="55">
        <f t="shared" si="4"/>
        <v>201.7031630170316</v>
      </c>
      <c r="D28" s="55">
        <f t="shared" si="4"/>
        <v>101.70544808896365</v>
      </c>
      <c r="E28" s="55">
        <f t="shared" si="4"/>
        <v>104.23733857049335</v>
      </c>
      <c r="F28" s="55">
        <f t="shared" si="4"/>
        <v>91.62933270455082</v>
      </c>
      <c r="G28" s="55">
        <f t="shared" si="4"/>
        <v>101.94986072423397</v>
      </c>
      <c r="H28" s="56">
        <f aca="true" t="shared" si="5" ref="H28:M28">H26/H31*100</f>
        <v>86.25339744929961</v>
      </c>
      <c r="I28" s="55">
        <f t="shared" si="5"/>
        <v>169.29238985313754</v>
      </c>
      <c r="J28" s="55">
        <f t="shared" si="5"/>
        <v>81.68014705882352</v>
      </c>
      <c r="K28" s="55">
        <f t="shared" si="5"/>
        <v>84.72474563953489</v>
      </c>
      <c r="L28" s="55">
        <f t="shared" si="5"/>
        <v>67.04381814441473</v>
      </c>
      <c r="M28" s="57">
        <f t="shared" si="5"/>
        <v>94.40993788819875</v>
      </c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</row>
    <row r="29" spans="1:24" ht="14.25" customHeight="1">
      <c r="A29" s="94" t="s">
        <v>17</v>
      </c>
      <c r="B29" s="56">
        <f aca="true" t="shared" si="6" ref="B29:G29">+B26/B7</f>
        <v>0.758026099500151</v>
      </c>
      <c r="C29" s="55">
        <f t="shared" si="6"/>
        <v>0.1500995835596596</v>
      </c>
      <c r="D29" s="55">
        <f t="shared" si="6"/>
        <v>0.8962776908506959</v>
      </c>
      <c r="E29" s="55">
        <f t="shared" si="6"/>
        <v>0.7604637026745398</v>
      </c>
      <c r="F29" s="55">
        <f t="shared" si="6"/>
        <v>3.1904761904761907</v>
      </c>
      <c r="G29" s="55">
        <f t="shared" si="6"/>
        <v>10.166666666666666</v>
      </c>
      <c r="H29" s="56">
        <v>0.58</v>
      </c>
      <c r="I29" s="55">
        <v>0.2</v>
      </c>
      <c r="J29" s="55">
        <v>0.74</v>
      </c>
      <c r="K29" s="55">
        <v>0.66</v>
      </c>
      <c r="L29" s="55">
        <v>2.24</v>
      </c>
      <c r="M29" s="57">
        <v>10.86</v>
      </c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</row>
    <row r="30" spans="1:24" ht="14.25" customHeight="1">
      <c r="A30" s="94"/>
      <c r="B30" s="50"/>
      <c r="C30" s="51"/>
      <c r="D30" s="51"/>
      <c r="E30" s="51"/>
      <c r="F30" s="51"/>
      <c r="G30" s="51"/>
      <c r="H30" s="52"/>
      <c r="I30" s="62"/>
      <c r="J30" s="62"/>
      <c r="K30" s="62"/>
      <c r="L30" s="62"/>
      <c r="M30" s="54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</row>
    <row r="31" spans="1:24" ht="14.25" customHeight="1">
      <c r="A31" s="95" t="s">
        <v>67</v>
      </c>
      <c r="B31" s="50">
        <v>21813</v>
      </c>
      <c r="C31" s="51">
        <v>411</v>
      </c>
      <c r="D31" s="51">
        <v>21402</v>
      </c>
      <c r="E31" s="51">
        <v>16803</v>
      </c>
      <c r="F31" s="51">
        <v>4241</v>
      </c>
      <c r="G31" s="51">
        <v>359</v>
      </c>
      <c r="H31" s="52">
        <v>28698</v>
      </c>
      <c r="I31" s="62">
        <f>H31-J31</f>
        <v>1498</v>
      </c>
      <c r="J31" s="62">
        <v>27200</v>
      </c>
      <c r="K31" s="62">
        <v>22016</v>
      </c>
      <c r="L31" s="62">
        <v>4861</v>
      </c>
      <c r="M31" s="54">
        <v>322</v>
      </c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</row>
    <row r="32" spans="1:24" ht="14.25" customHeight="1">
      <c r="A32" s="94" t="s">
        <v>12</v>
      </c>
      <c r="B32" s="56">
        <f>+B31/$B$31*100</f>
        <v>100</v>
      </c>
      <c r="C32" s="55">
        <f>+C31/$B$31*100</f>
        <v>1.8841974969055149</v>
      </c>
      <c r="D32" s="55">
        <f>+D31/$B$31*100</f>
        <v>98.11580250309449</v>
      </c>
      <c r="E32" s="55">
        <f>E31/D31*100</f>
        <v>78.51135407905802</v>
      </c>
      <c r="F32" s="55">
        <f>F31/D31*100</f>
        <v>19.815905055602283</v>
      </c>
      <c r="G32" s="55">
        <f>G31/D31*100</f>
        <v>1.6774133258573964</v>
      </c>
      <c r="H32" s="56">
        <f>+H31/H31*100</f>
        <v>100</v>
      </c>
      <c r="I32" s="55">
        <f>+I31/H31*100</f>
        <v>5.219875949543522</v>
      </c>
      <c r="J32" s="55">
        <f>+J31/H31*100</f>
        <v>94.78012405045648</v>
      </c>
      <c r="K32" s="55">
        <f>+K31/J31*100</f>
        <v>80.94117647058823</v>
      </c>
      <c r="L32" s="55">
        <f>+L31/J31*100</f>
        <v>17.871323529411764</v>
      </c>
      <c r="M32" s="57">
        <f>+M31/J31*100</f>
        <v>1.1838235294117647</v>
      </c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</row>
    <row r="33" spans="1:24" ht="14.25" customHeight="1">
      <c r="A33" s="94" t="s">
        <v>17</v>
      </c>
      <c r="B33" s="56">
        <f aca="true" t="shared" si="7" ref="B33:G33">+B31/B7</f>
        <v>0.7317588647723842</v>
      </c>
      <c r="C33" s="55">
        <f t="shared" si="7"/>
        <v>0.07441607821835959</v>
      </c>
      <c r="D33" s="55">
        <f t="shared" si="7"/>
        <v>0.8812484559005188</v>
      </c>
      <c r="E33" s="55">
        <f t="shared" si="7"/>
        <v>0.729550191038555</v>
      </c>
      <c r="F33" s="55">
        <f t="shared" si="7"/>
        <v>3.4819376026272577</v>
      </c>
      <c r="G33" s="55">
        <f t="shared" si="7"/>
        <v>9.972222222222221</v>
      </c>
      <c r="H33" s="56">
        <f aca="true" t="shared" si="8" ref="H33:M33">H31/H7</f>
        <v>0.6774147861391747</v>
      </c>
      <c r="I33" s="55">
        <f t="shared" si="8"/>
        <v>0.12041800643086817</v>
      </c>
      <c r="J33" s="55">
        <f t="shared" si="8"/>
        <v>0.9089693891191017</v>
      </c>
      <c r="K33" s="55">
        <f t="shared" si="8"/>
        <v>0.7740937379135755</v>
      </c>
      <c r="L33" s="55">
        <f t="shared" si="8"/>
        <v>3.340893470790378</v>
      </c>
      <c r="M33" s="57">
        <f t="shared" si="8"/>
        <v>11.5</v>
      </c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</row>
    <row r="34" spans="1:24" ht="14.25" customHeight="1">
      <c r="A34" s="96"/>
      <c r="B34" s="52"/>
      <c r="C34" s="53"/>
      <c r="D34" s="53"/>
      <c r="E34" s="53"/>
      <c r="F34" s="53"/>
      <c r="G34" s="53"/>
      <c r="H34" s="52"/>
      <c r="I34" s="62"/>
      <c r="J34" s="62"/>
      <c r="K34" s="62"/>
      <c r="L34" s="62"/>
      <c r="M34" s="54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</row>
    <row r="35" spans="1:24" ht="14.25" customHeight="1">
      <c r="A35" s="97" t="s">
        <v>68</v>
      </c>
      <c r="B35" s="50">
        <v>1795</v>
      </c>
      <c r="C35" s="51">
        <v>200</v>
      </c>
      <c r="D35" s="51">
        <v>1595</v>
      </c>
      <c r="E35" s="51">
        <v>1423</v>
      </c>
      <c r="F35" s="51">
        <v>163</v>
      </c>
      <c r="G35" s="51">
        <v>9</v>
      </c>
      <c r="H35" s="52">
        <v>3045</v>
      </c>
      <c r="I35" s="62">
        <f>H35-J35</f>
        <v>632</v>
      </c>
      <c r="J35" s="62">
        <v>2413</v>
      </c>
      <c r="K35" s="62">
        <v>2172</v>
      </c>
      <c r="L35" s="62">
        <v>228</v>
      </c>
      <c r="M35" s="54">
        <v>12</v>
      </c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</row>
    <row r="36" spans="1:24" ht="14.25" customHeight="1">
      <c r="A36" s="94" t="s">
        <v>12</v>
      </c>
      <c r="B36" s="56">
        <v>100</v>
      </c>
      <c r="C36" s="55">
        <v>11.14</v>
      </c>
      <c r="D36" s="55">
        <v>88.86</v>
      </c>
      <c r="E36" s="55">
        <f>E35/D35*100</f>
        <v>89.21630094043887</v>
      </c>
      <c r="F36" s="55">
        <f>F35/D35*100</f>
        <v>10.219435736677115</v>
      </c>
      <c r="G36" s="55">
        <f>G35/D35*100</f>
        <v>0.5642633228840125</v>
      </c>
      <c r="H36" s="56">
        <f>+H35/H35*100</f>
        <v>100</v>
      </c>
      <c r="I36" s="55">
        <f>+I35/H35*100</f>
        <v>20.755336617405582</v>
      </c>
      <c r="J36" s="55">
        <f>+J35/H35*100</f>
        <v>79.24466338259441</v>
      </c>
      <c r="K36" s="55">
        <f>+K35/J35*100</f>
        <v>90.01243265644426</v>
      </c>
      <c r="L36" s="55">
        <f>+L35/J35*100</f>
        <v>9.448818897637794</v>
      </c>
      <c r="M36" s="57">
        <f>+M35/J35*100</f>
        <v>0.49730625777041026</v>
      </c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</row>
    <row r="37" spans="1:24" ht="14.25" customHeight="1">
      <c r="A37" s="94" t="s">
        <v>18</v>
      </c>
      <c r="B37" s="56">
        <f aca="true" t="shared" si="9" ref="B37:G37">+B35/B31*100</f>
        <v>8.22903772979416</v>
      </c>
      <c r="C37" s="55">
        <f t="shared" si="9"/>
        <v>48.661800486618006</v>
      </c>
      <c r="D37" s="55">
        <f t="shared" si="9"/>
        <v>7.452574525745257</v>
      </c>
      <c r="E37" s="55">
        <f t="shared" si="9"/>
        <v>8.468725822769743</v>
      </c>
      <c r="F37" s="55">
        <f t="shared" si="9"/>
        <v>3.8434331525583585</v>
      </c>
      <c r="G37" s="55">
        <f t="shared" si="9"/>
        <v>2.5069637883008355</v>
      </c>
      <c r="H37" s="56">
        <f aca="true" t="shared" si="10" ref="H37:M37">H35/H31*100</f>
        <v>10.610495504913233</v>
      </c>
      <c r="I37" s="55">
        <f t="shared" si="10"/>
        <v>42.18958611481976</v>
      </c>
      <c r="J37" s="55">
        <f t="shared" si="10"/>
        <v>8.871323529411764</v>
      </c>
      <c r="K37" s="55">
        <f t="shared" si="10"/>
        <v>9.865552325581394</v>
      </c>
      <c r="L37" s="55">
        <f t="shared" si="10"/>
        <v>4.690392923266817</v>
      </c>
      <c r="M37" s="57">
        <f t="shared" si="10"/>
        <v>3.7267080745341614</v>
      </c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</row>
    <row r="38" spans="1:24" ht="14.25" customHeight="1">
      <c r="A38" s="94" t="s">
        <v>17</v>
      </c>
      <c r="B38" s="56">
        <f aca="true" t="shared" si="11" ref="B38:G38">+B35/B7</f>
        <v>0.06021671307323292</v>
      </c>
      <c r="C38" s="55">
        <f t="shared" si="11"/>
        <v>0.03621220351258374</v>
      </c>
      <c r="D38" s="55">
        <f t="shared" si="11"/>
        <v>0.06567569793296549</v>
      </c>
      <c r="E38" s="55">
        <f t="shared" si="11"/>
        <v>0.061783605418548104</v>
      </c>
      <c r="F38" s="55">
        <f t="shared" si="11"/>
        <v>0.13382594417077176</v>
      </c>
      <c r="G38" s="55">
        <f t="shared" si="11"/>
        <v>0.25</v>
      </c>
      <c r="H38" s="56">
        <f aca="true" t="shared" si="12" ref="H38:M38">H35/H7</f>
        <v>0.07187706543291474</v>
      </c>
      <c r="I38" s="55">
        <f t="shared" si="12"/>
        <v>0.05080385852090032</v>
      </c>
      <c r="J38" s="55">
        <f t="shared" si="12"/>
        <v>0.08063761529207325</v>
      </c>
      <c r="K38" s="55">
        <f t="shared" si="12"/>
        <v>0.0763686227629127</v>
      </c>
      <c r="L38" s="55">
        <f t="shared" si="12"/>
        <v>0.15670103092783505</v>
      </c>
      <c r="M38" s="57">
        <f t="shared" si="12"/>
        <v>0.42857142857142855</v>
      </c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</row>
    <row r="39" spans="1:24" ht="14.25" customHeight="1">
      <c r="A39" s="98"/>
      <c r="B39" s="50"/>
      <c r="C39" s="51"/>
      <c r="D39" s="51"/>
      <c r="E39" s="51"/>
      <c r="F39" s="51"/>
      <c r="G39" s="51"/>
      <c r="H39" s="52"/>
      <c r="I39" s="62"/>
      <c r="J39" s="62"/>
      <c r="K39" s="62"/>
      <c r="L39" s="62"/>
      <c r="M39" s="54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4" ht="14.25" customHeight="1">
      <c r="A40" s="97" t="s">
        <v>69</v>
      </c>
      <c r="B40" s="50">
        <v>18019</v>
      </c>
      <c r="C40" s="51">
        <v>67</v>
      </c>
      <c r="D40" s="51">
        <v>17952</v>
      </c>
      <c r="E40" s="51">
        <v>13891</v>
      </c>
      <c r="F40" s="51">
        <v>3742</v>
      </c>
      <c r="G40" s="51">
        <v>319</v>
      </c>
      <c r="H40" s="52">
        <v>21295</v>
      </c>
      <c r="I40" s="62">
        <f>H40-J40</f>
        <v>121</v>
      </c>
      <c r="J40" s="62">
        <v>21174</v>
      </c>
      <c r="K40" s="62">
        <v>16948</v>
      </c>
      <c r="L40" s="62">
        <v>4038</v>
      </c>
      <c r="M40" s="54">
        <v>188</v>
      </c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</row>
    <row r="41" spans="1:24" ht="14.25" customHeight="1">
      <c r="A41" s="94" t="s">
        <v>12</v>
      </c>
      <c r="B41" s="56">
        <f>+B40/$B$40*100</f>
        <v>100</v>
      </c>
      <c r="C41" s="55">
        <f>+C40/$B$40*100</f>
        <v>0.37182973527942725</v>
      </c>
      <c r="D41" s="55">
        <f>+D40/$B$40*100</f>
        <v>99.62817026472057</v>
      </c>
      <c r="E41" s="55">
        <f>E40/D40*100</f>
        <v>77.37856506238859</v>
      </c>
      <c r="F41" s="55">
        <f>F40/D40*100</f>
        <v>20.844474153297682</v>
      </c>
      <c r="G41" s="55">
        <f>G40/D40*100</f>
        <v>1.7769607843137254</v>
      </c>
      <c r="H41" s="56">
        <f>+H40/H40*100</f>
        <v>100</v>
      </c>
      <c r="I41" s="55">
        <f>+I40/H40*100</f>
        <v>0.5682084996478046</v>
      </c>
      <c r="J41" s="55">
        <f>+J40/H40*100</f>
        <v>99.43179150035219</v>
      </c>
      <c r="K41" s="55">
        <f>+K40/J40*100</f>
        <v>80.04156040426939</v>
      </c>
      <c r="L41" s="55">
        <f>+L40/J40*100</f>
        <v>19.07055823179371</v>
      </c>
      <c r="M41" s="57">
        <f>+M40/J40*100</f>
        <v>0.8878813639369038</v>
      </c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</row>
    <row r="42" spans="1:24" ht="14.25" customHeight="1">
      <c r="A42" s="94" t="s">
        <v>16</v>
      </c>
      <c r="B42" s="56">
        <f aca="true" t="shared" si="13" ref="B42:G42">+B40/B31*100</f>
        <v>82.60670242515931</v>
      </c>
      <c r="C42" s="55">
        <f t="shared" si="13"/>
        <v>16.30170316301703</v>
      </c>
      <c r="D42" s="55">
        <f t="shared" si="13"/>
        <v>83.88001121390525</v>
      </c>
      <c r="E42" s="55">
        <f t="shared" si="13"/>
        <v>82.6697613521395</v>
      </c>
      <c r="F42" s="55">
        <f t="shared" si="13"/>
        <v>88.2339070973827</v>
      </c>
      <c r="G42" s="55">
        <f t="shared" si="13"/>
        <v>88.85793871866295</v>
      </c>
      <c r="H42" s="56">
        <f aca="true" t="shared" si="14" ref="H42:M42">H40/H31*100</f>
        <v>74.20377726670849</v>
      </c>
      <c r="I42" s="55">
        <f t="shared" si="14"/>
        <v>8.07743658210948</v>
      </c>
      <c r="J42" s="55">
        <f t="shared" si="14"/>
        <v>77.84558823529412</v>
      </c>
      <c r="K42" s="55">
        <f t="shared" si="14"/>
        <v>76.98037790697676</v>
      </c>
      <c r="L42" s="55">
        <f t="shared" si="14"/>
        <v>83.06932729890968</v>
      </c>
      <c r="M42" s="57">
        <f t="shared" si="14"/>
        <v>58.38509316770186</v>
      </c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</row>
    <row r="43" spans="1:24" ht="14.25" customHeight="1">
      <c r="A43" s="99" t="s">
        <v>17</v>
      </c>
      <c r="B43" s="58">
        <f aca="true" t="shared" si="15" ref="B43:G43">+B40/B7</f>
        <v>0.6044818678922473</v>
      </c>
      <c r="C43" s="59">
        <f t="shared" si="15"/>
        <v>0.012131088176715554</v>
      </c>
      <c r="D43" s="59">
        <f t="shared" si="15"/>
        <v>0.739191303631722</v>
      </c>
      <c r="E43" s="59">
        <f t="shared" si="15"/>
        <v>0.6031174018756512</v>
      </c>
      <c r="F43" s="59">
        <f t="shared" si="15"/>
        <v>3.0722495894909687</v>
      </c>
      <c r="G43" s="59">
        <f t="shared" si="15"/>
        <v>8.86111111111111</v>
      </c>
      <c r="H43" s="58">
        <f aca="true" t="shared" si="16" ref="H43:M43">H40/H7</f>
        <v>0.5026673590784628</v>
      </c>
      <c r="I43" s="59">
        <f t="shared" si="16"/>
        <v>0.00972668810289389</v>
      </c>
      <c r="J43" s="59">
        <f t="shared" si="16"/>
        <v>0.7075925678385243</v>
      </c>
      <c r="K43" s="59">
        <f t="shared" si="16"/>
        <v>0.5959002848001125</v>
      </c>
      <c r="L43" s="59">
        <f t="shared" si="16"/>
        <v>2.775257731958763</v>
      </c>
      <c r="M43" s="60">
        <f t="shared" si="16"/>
        <v>6.714285714285714</v>
      </c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</row>
    <row r="44" spans="1:24" ht="14.25" customHeight="1">
      <c r="A44" s="124" t="s">
        <v>54</v>
      </c>
      <c r="B44" s="56"/>
      <c r="C44" s="55"/>
      <c r="D44" s="55"/>
      <c r="E44" s="55"/>
      <c r="F44" s="55"/>
      <c r="G44" s="57"/>
      <c r="H44" s="55"/>
      <c r="I44" s="55"/>
      <c r="J44" s="55"/>
      <c r="K44" s="55"/>
      <c r="L44" s="55"/>
      <c r="M44" s="55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</row>
    <row r="45" spans="1:24" ht="14.25" customHeight="1">
      <c r="A45" s="97" t="s">
        <v>19</v>
      </c>
      <c r="B45" s="78"/>
      <c r="C45" s="68"/>
      <c r="D45" s="51">
        <v>24283</v>
      </c>
      <c r="E45" s="51">
        <v>18450</v>
      </c>
      <c r="F45" s="51">
        <v>5359</v>
      </c>
      <c r="G45" s="51">
        <v>474</v>
      </c>
      <c r="H45" s="83"/>
      <c r="I45" s="69"/>
      <c r="J45" s="62">
        <v>19510</v>
      </c>
      <c r="K45" s="62">
        <v>15498</v>
      </c>
      <c r="L45" s="62">
        <v>3848</v>
      </c>
      <c r="M45" s="54">
        <v>165</v>
      </c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</row>
    <row r="46" spans="1:24" ht="14.25" customHeight="1">
      <c r="A46" s="94" t="s">
        <v>8</v>
      </c>
      <c r="B46" s="78"/>
      <c r="C46" s="68"/>
      <c r="D46" s="55">
        <f>+D45/$D$45*100</f>
        <v>100</v>
      </c>
      <c r="E46" s="55">
        <f>+E45/$D$45*100</f>
        <v>75.97908001482519</v>
      </c>
      <c r="F46" s="55">
        <f>+F45/$D$45*100</f>
        <v>22.068937116501257</v>
      </c>
      <c r="G46" s="55">
        <f>+G45/$D$45*100</f>
        <v>1.9519828686735579</v>
      </c>
      <c r="H46" s="83"/>
      <c r="I46" s="69"/>
      <c r="J46" s="89">
        <v>100</v>
      </c>
      <c r="K46" s="89">
        <f>K45/J45*100</f>
        <v>79.43618657098924</v>
      </c>
      <c r="L46" s="89">
        <f>L45/J45*100</f>
        <v>19.72321886212199</v>
      </c>
      <c r="M46" s="90">
        <f>M45/J45*100</f>
        <v>0.8457201435161457</v>
      </c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</row>
    <row r="47" spans="1:24" ht="14.25" customHeight="1">
      <c r="A47" s="98"/>
      <c r="B47" s="79"/>
      <c r="C47" s="70"/>
      <c r="D47" s="51"/>
      <c r="E47" s="51"/>
      <c r="F47" s="51"/>
      <c r="G47" s="51"/>
      <c r="H47" s="52"/>
      <c r="I47" s="62"/>
      <c r="J47" s="62"/>
      <c r="K47" s="62"/>
      <c r="L47" s="62"/>
      <c r="M47" s="54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</row>
    <row r="48" spans="1:24" ht="14.25" customHeight="1">
      <c r="A48" s="97" t="s">
        <v>73</v>
      </c>
      <c r="B48" s="80"/>
      <c r="C48" s="71"/>
      <c r="D48" s="65">
        <v>172.3</v>
      </c>
      <c r="E48" s="65">
        <v>172.8</v>
      </c>
      <c r="F48" s="65">
        <v>171.2</v>
      </c>
      <c r="G48" s="65">
        <v>166.3</v>
      </c>
      <c r="H48" s="142"/>
      <c r="I48" s="143"/>
      <c r="J48" s="144">
        <v>108.96</v>
      </c>
      <c r="K48" s="144">
        <v>109.83</v>
      </c>
      <c r="L48" s="144">
        <v>106.805</v>
      </c>
      <c r="M48" s="145">
        <v>105.96</v>
      </c>
      <c r="N48" s="92"/>
      <c r="O48" s="102"/>
      <c r="P48" s="92"/>
      <c r="Q48" s="92"/>
      <c r="R48" s="92"/>
      <c r="S48" s="92">
        <f>R48/2</f>
        <v>0</v>
      </c>
      <c r="T48" s="92"/>
      <c r="U48" s="92"/>
      <c r="V48" s="92"/>
      <c r="W48" s="92"/>
      <c r="X48" s="92"/>
    </row>
    <row r="49" spans="1:24" ht="14.25" customHeight="1">
      <c r="A49" s="98"/>
      <c r="B49" s="79"/>
      <c r="C49" s="70"/>
      <c r="D49" s="53"/>
      <c r="E49" s="53"/>
      <c r="F49" s="53"/>
      <c r="G49" s="53"/>
      <c r="H49" s="52"/>
      <c r="I49" s="62"/>
      <c r="J49" s="62"/>
      <c r="K49" s="62"/>
      <c r="L49" s="62"/>
      <c r="M49" s="54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</row>
    <row r="50" spans="1:24" ht="14.25" customHeight="1">
      <c r="A50" s="97" t="s">
        <v>20</v>
      </c>
      <c r="B50" s="50"/>
      <c r="C50" s="51"/>
      <c r="D50" s="51"/>
      <c r="E50" s="51"/>
      <c r="F50" s="51"/>
      <c r="G50" s="51"/>
      <c r="H50" s="52"/>
      <c r="I50" s="62"/>
      <c r="J50" s="62"/>
      <c r="K50" s="62"/>
      <c r="L50" s="62"/>
      <c r="M50" s="54"/>
      <c r="N50" s="92"/>
      <c r="O50" s="103"/>
      <c r="P50" s="92"/>
      <c r="Q50" s="92"/>
      <c r="R50" s="92"/>
      <c r="S50" s="92"/>
      <c r="T50" s="92"/>
      <c r="U50" s="92"/>
      <c r="V50" s="92"/>
      <c r="W50" s="92"/>
      <c r="X50" s="92"/>
    </row>
    <row r="51" spans="1:24" ht="14.25" customHeight="1">
      <c r="A51" s="94" t="s">
        <v>21</v>
      </c>
      <c r="B51" s="78"/>
      <c r="C51" s="68"/>
      <c r="D51" s="51">
        <v>16748</v>
      </c>
      <c r="E51" s="51">
        <v>15585</v>
      </c>
      <c r="F51" s="51">
        <v>1131</v>
      </c>
      <c r="G51" s="51">
        <v>52</v>
      </c>
      <c r="H51" s="83"/>
      <c r="I51" s="69"/>
      <c r="J51" s="62">
        <v>18268</v>
      </c>
      <c r="K51" s="62">
        <v>16988</v>
      </c>
      <c r="L51" s="62">
        <v>1260</v>
      </c>
      <c r="M51" s="54">
        <v>20</v>
      </c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</row>
    <row r="52" spans="1:24" ht="14.25" customHeight="1">
      <c r="A52" s="94" t="s">
        <v>22</v>
      </c>
      <c r="B52" s="78"/>
      <c r="C52" s="68"/>
      <c r="D52" s="55">
        <f>+D51/D7*100</f>
        <v>68.961541628922</v>
      </c>
      <c r="E52" s="55">
        <f>+E51/E7*100</f>
        <v>67.6667245571379</v>
      </c>
      <c r="F52" s="55">
        <f>+F51/F7*100</f>
        <v>92.85714285714286</v>
      </c>
      <c r="G52" s="55">
        <f>+G51/G7*100</f>
        <v>144.44444444444443</v>
      </c>
      <c r="H52" s="83"/>
      <c r="I52" s="69"/>
      <c r="J52" s="55">
        <f>J51/J7*100</f>
        <v>61.04798823686672</v>
      </c>
      <c r="K52" s="55">
        <f>K51/K7*100</f>
        <v>59.73067051088218</v>
      </c>
      <c r="L52" s="55">
        <f>L51/L7*100</f>
        <v>86.5979381443299</v>
      </c>
      <c r="M52" s="57">
        <f>M51/M7*100</f>
        <v>71.42857142857143</v>
      </c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</row>
    <row r="53" spans="1:24" ht="14.25" customHeight="1">
      <c r="A53" s="94" t="s">
        <v>40</v>
      </c>
      <c r="B53" s="78"/>
      <c r="C53" s="68"/>
      <c r="D53" s="51">
        <v>11295</v>
      </c>
      <c r="E53" s="51">
        <v>8603</v>
      </c>
      <c r="F53" s="51">
        <v>2483</v>
      </c>
      <c r="G53" s="51">
        <v>209</v>
      </c>
      <c r="H53" s="83"/>
      <c r="I53" s="69"/>
      <c r="J53" s="62">
        <v>15220</v>
      </c>
      <c r="K53" s="62">
        <v>11956</v>
      </c>
      <c r="L53" s="62">
        <v>3143</v>
      </c>
      <c r="M53" s="54">
        <v>121</v>
      </c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</row>
    <row r="54" spans="1:24" ht="14.25" customHeight="1">
      <c r="A54" s="94" t="s">
        <v>23</v>
      </c>
      <c r="B54" s="78"/>
      <c r="C54" s="68"/>
      <c r="D54" s="55">
        <f>+D53/D40*100</f>
        <v>62.9177807486631</v>
      </c>
      <c r="E54" s="55">
        <f>+E53/E40*100</f>
        <v>61.932186307681235</v>
      </c>
      <c r="F54" s="55">
        <f>+F53/F40*100</f>
        <v>66.35489043292357</v>
      </c>
      <c r="G54" s="55">
        <f>+G53/G40*100</f>
        <v>65.51724137931035</v>
      </c>
      <c r="H54" s="83"/>
      <c r="I54" s="69"/>
      <c r="J54" s="55">
        <f>J53/J40*100</f>
        <v>71.88060829318977</v>
      </c>
      <c r="K54" s="55">
        <f>K53/K40*100</f>
        <v>70.54519707340098</v>
      </c>
      <c r="L54" s="55">
        <f>L53/L40*100</f>
        <v>77.8355621594849</v>
      </c>
      <c r="M54" s="57">
        <f>M53/M40*100</f>
        <v>64.36170212765957</v>
      </c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</row>
    <row r="55" spans="1:24" ht="14.25" customHeight="1">
      <c r="A55" s="94"/>
      <c r="B55" s="79"/>
      <c r="C55" s="70"/>
      <c r="D55" s="55"/>
      <c r="E55" s="55"/>
      <c r="F55" s="55"/>
      <c r="G55" s="55"/>
      <c r="H55" s="52"/>
      <c r="I55" s="62"/>
      <c r="J55" s="62"/>
      <c r="K55" s="62"/>
      <c r="L55" s="62"/>
      <c r="M55" s="54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</row>
    <row r="56" spans="1:24" ht="14.25" customHeight="1">
      <c r="A56" s="97" t="s">
        <v>43</v>
      </c>
      <c r="B56" s="52"/>
      <c r="C56" s="53"/>
      <c r="D56" s="53"/>
      <c r="E56" s="53"/>
      <c r="F56" s="53"/>
      <c r="G56" s="53"/>
      <c r="H56" s="52"/>
      <c r="I56" s="62"/>
      <c r="J56" s="62"/>
      <c r="K56" s="62"/>
      <c r="L56" s="62"/>
      <c r="M56" s="54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</row>
    <row r="57" spans="1:13" ht="14.25" customHeight="1">
      <c r="A57" s="104" t="s">
        <v>34</v>
      </c>
      <c r="B57" s="52"/>
      <c r="C57" s="53"/>
      <c r="D57" s="53"/>
      <c r="E57" s="53"/>
      <c r="F57" s="53"/>
      <c r="G57" s="53"/>
      <c r="H57" s="52"/>
      <c r="I57" s="62"/>
      <c r="J57" s="62"/>
      <c r="K57" s="62"/>
      <c r="L57" s="62"/>
      <c r="M57" s="54"/>
    </row>
    <row r="58" spans="1:13" ht="14.25" customHeight="1">
      <c r="A58" s="94" t="s">
        <v>21</v>
      </c>
      <c r="B58" s="50">
        <v>10766</v>
      </c>
      <c r="C58" s="51">
        <v>730</v>
      </c>
      <c r="D58" s="51">
        <v>10036</v>
      </c>
      <c r="E58" s="51">
        <v>9177</v>
      </c>
      <c r="F58" s="51">
        <v>832</v>
      </c>
      <c r="G58" s="51">
        <v>27</v>
      </c>
      <c r="H58" s="52">
        <v>9200</v>
      </c>
      <c r="I58" s="62">
        <f>H58-J58</f>
        <v>1056</v>
      </c>
      <c r="J58" s="62">
        <v>8144</v>
      </c>
      <c r="K58" s="62">
        <v>7253</v>
      </c>
      <c r="L58" s="62">
        <v>876</v>
      </c>
      <c r="M58" s="54">
        <v>15</v>
      </c>
    </row>
    <row r="59" spans="1:13" ht="14.25" customHeight="1">
      <c r="A59" s="94" t="s">
        <v>10</v>
      </c>
      <c r="B59" s="56">
        <f aca="true" t="shared" si="17" ref="B59:G59">+B58/B7*100</f>
        <v>36.116609077795296</v>
      </c>
      <c r="C59" s="55">
        <f t="shared" si="17"/>
        <v>13.217454282093065</v>
      </c>
      <c r="D59" s="55">
        <f t="shared" si="17"/>
        <v>41.32421971506218</v>
      </c>
      <c r="E59" s="55">
        <f t="shared" si="17"/>
        <v>39.844564084751646</v>
      </c>
      <c r="F59" s="55">
        <f t="shared" si="17"/>
        <v>68.30870279146141</v>
      </c>
      <c r="G59" s="55">
        <f t="shared" si="17"/>
        <v>75</v>
      </c>
      <c r="H59" s="56">
        <f aca="true" t="shared" si="18" ref="H59:M59">H58/H7*100</f>
        <v>21.71655178925503</v>
      </c>
      <c r="I59" s="55">
        <f t="shared" si="18"/>
        <v>8.488745980707396</v>
      </c>
      <c r="J59" s="55">
        <f t="shared" si="18"/>
        <v>27.21561288597781</v>
      </c>
      <c r="K59" s="72">
        <f t="shared" si="18"/>
        <v>25.501916247670614</v>
      </c>
      <c r="L59" s="72">
        <f t="shared" si="18"/>
        <v>60.20618556701031</v>
      </c>
      <c r="M59" s="57">
        <f t="shared" si="18"/>
        <v>53.57142857142857</v>
      </c>
    </row>
    <row r="60" spans="1:13" ht="14.25" customHeight="1">
      <c r="A60" s="94" t="s">
        <v>24</v>
      </c>
      <c r="B60" s="50">
        <v>20380</v>
      </c>
      <c r="C60" s="51">
        <v>1055</v>
      </c>
      <c r="D60" s="51">
        <v>19325</v>
      </c>
      <c r="E60" s="51">
        <v>17172</v>
      </c>
      <c r="F60" s="51">
        <v>2272</v>
      </c>
      <c r="G60" s="51">
        <v>102</v>
      </c>
      <c r="H60" s="52">
        <v>19306</v>
      </c>
      <c r="I60" s="62">
        <f>H60-J60</f>
        <v>1937</v>
      </c>
      <c r="J60" s="62">
        <v>17369</v>
      </c>
      <c r="K60" s="62">
        <v>14964</v>
      </c>
      <c r="L60" s="62">
        <v>2348</v>
      </c>
      <c r="M60" s="54">
        <v>57</v>
      </c>
    </row>
    <row r="61" spans="1:13" ht="14.25" customHeight="1">
      <c r="A61" s="94" t="s">
        <v>8</v>
      </c>
      <c r="B61" s="56">
        <f>+B60/$B$60*100</f>
        <v>100</v>
      </c>
      <c r="C61" s="55">
        <f>+C60/$B$60*100</f>
        <v>5.1766437684003925</v>
      </c>
      <c r="D61" s="55">
        <f>+D60/$B$60*100</f>
        <v>94.8233562315996</v>
      </c>
      <c r="E61" s="55">
        <f>E60/D60*100</f>
        <v>88.85899094437258</v>
      </c>
      <c r="F61" s="55">
        <f>F60/D60*100</f>
        <v>11.756791720569211</v>
      </c>
      <c r="G61" s="55">
        <f>G60/D60*100</f>
        <v>0.5278137128072444</v>
      </c>
      <c r="H61" s="56">
        <f>+H60/H60*100</f>
        <v>100</v>
      </c>
      <c r="I61" s="55">
        <f>+I60/H60*100</f>
        <v>10.03315031596395</v>
      </c>
      <c r="J61" s="55">
        <f>+J60/H60*100</f>
        <v>89.96684968403605</v>
      </c>
      <c r="K61" s="55">
        <f>+K60/J60*100</f>
        <v>86.15349185330186</v>
      </c>
      <c r="L61" s="55">
        <f>+L60/J60*100</f>
        <v>13.518337267545627</v>
      </c>
      <c r="M61" s="57">
        <f>+M60/J60*100</f>
        <v>0.3281708791525131</v>
      </c>
    </row>
    <row r="62" spans="1:13" ht="14.25" customHeight="1">
      <c r="A62" s="94" t="s">
        <v>25</v>
      </c>
      <c r="B62" s="56">
        <f aca="true" t="shared" si="19" ref="B62:G62">+B60/B7</f>
        <v>0.6836861350598813</v>
      </c>
      <c r="C62" s="55">
        <f t="shared" si="19"/>
        <v>0.19101937352887924</v>
      </c>
      <c r="D62" s="55">
        <f t="shared" si="19"/>
        <v>0.7957259326360866</v>
      </c>
      <c r="E62" s="55">
        <f t="shared" si="19"/>
        <v>0.7455713789510247</v>
      </c>
      <c r="F62" s="55">
        <f t="shared" si="19"/>
        <v>1.8653530377668308</v>
      </c>
      <c r="G62" s="55">
        <f t="shared" si="19"/>
        <v>2.8333333333333335</v>
      </c>
      <c r="H62" s="56">
        <f aca="true" t="shared" si="20" ref="H62:M62">H60/H7</f>
        <v>0.4557171183079974</v>
      </c>
      <c r="I62" s="55">
        <f t="shared" si="20"/>
        <v>0.15570739549839227</v>
      </c>
      <c r="J62" s="55">
        <f t="shared" si="20"/>
        <v>0.5804371073385911</v>
      </c>
      <c r="K62" s="55">
        <f t="shared" si="20"/>
        <v>0.5261418374881334</v>
      </c>
      <c r="L62" s="55">
        <f t="shared" si="20"/>
        <v>1.613745704467354</v>
      </c>
      <c r="M62" s="57">
        <f t="shared" si="20"/>
        <v>2.0357142857142856</v>
      </c>
    </row>
    <row r="63" spans="1:13" ht="14.25" customHeight="1">
      <c r="A63" s="94"/>
      <c r="B63" s="56"/>
      <c r="C63" s="55"/>
      <c r="D63" s="55"/>
      <c r="E63" s="55"/>
      <c r="F63" s="55"/>
      <c r="G63" s="55"/>
      <c r="H63" s="56"/>
      <c r="I63" s="55"/>
      <c r="J63" s="55"/>
      <c r="K63" s="55"/>
      <c r="L63" s="55"/>
      <c r="M63" s="57"/>
    </row>
    <row r="64" spans="1:13" ht="14.25" customHeight="1">
      <c r="A64" s="97" t="s">
        <v>70</v>
      </c>
      <c r="B64" s="52"/>
      <c r="C64" s="53"/>
      <c r="D64" s="53"/>
      <c r="E64" s="53"/>
      <c r="F64" s="53"/>
      <c r="G64" s="53"/>
      <c r="H64" s="52"/>
      <c r="I64" s="62"/>
      <c r="J64" s="62"/>
      <c r="K64" s="62"/>
      <c r="L64" s="62"/>
      <c r="M64" s="54"/>
    </row>
    <row r="65" spans="1:13" ht="14.25" customHeight="1">
      <c r="A65" s="94" t="s">
        <v>26</v>
      </c>
      <c r="B65" s="50">
        <v>4137</v>
      </c>
      <c r="C65" s="51">
        <v>550</v>
      </c>
      <c r="D65" s="51">
        <v>3587</v>
      </c>
      <c r="E65" s="51">
        <v>3330</v>
      </c>
      <c r="F65" s="51">
        <v>246</v>
      </c>
      <c r="G65" s="51">
        <v>11</v>
      </c>
      <c r="H65" s="52">
        <v>3300</v>
      </c>
      <c r="I65" s="62">
        <f>H65-J65</f>
        <v>609</v>
      </c>
      <c r="J65" s="62">
        <v>2691</v>
      </c>
      <c r="K65" s="62">
        <v>2406</v>
      </c>
      <c r="L65" s="62">
        <v>284</v>
      </c>
      <c r="M65" s="54">
        <v>1</v>
      </c>
    </row>
    <row r="66" spans="1:13" ht="14.25" customHeight="1">
      <c r="A66" s="94" t="s">
        <v>10</v>
      </c>
      <c r="B66" s="56">
        <f aca="true" t="shared" si="21" ref="B66:G66">+B65/B7*100</f>
        <v>13.878358884900532</v>
      </c>
      <c r="C66" s="55">
        <f t="shared" si="21"/>
        <v>9.958355965960529</v>
      </c>
      <c r="D66" s="55">
        <f t="shared" si="21"/>
        <v>14.769826237338386</v>
      </c>
      <c r="E66" s="55">
        <f t="shared" si="21"/>
        <v>14.458145189301842</v>
      </c>
      <c r="F66" s="55">
        <f t="shared" si="21"/>
        <v>20.19704433497537</v>
      </c>
      <c r="G66" s="55">
        <f t="shared" si="21"/>
        <v>30.555555555555557</v>
      </c>
      <c r="H66" s="56">
        <f aca="true" t="shared" si="22" ref="H66:M66">H65/H7*100</f>
        <v>7.7896327070153895</v>
      </c>
      <c r="I66" s="55">
        <f t="shared" si="22"/>
        <v>4.895498392282958</v>
      </c>
      <c r="J66" s="55">
        <f t="shared" si="22"/>
        <v>8.992781713674642</v>
      </c>
      <c r="K66" s="55">
        <f t="shared" si="22"/>
        <v>8.459618156886185</v>
      </c>
      <c r="L66" s="55">
        <f t="shared" si="22"/>
        <v>19.518900343642613</v>
      </c>
      <c r="M66" s="57">
        <f t="shared" si="22"/>
        <v>3.571428571428571</v>
      </c>
    </row>
    <row r="67" spans="1:13" ht="14.25" customHeight="1">
      <c r="A67" s="94" t="s">
        <v>27</v>
      </c>
      <c r="B67" s="100">
        <v>7256</v>
      </c>
      <c r="C67" s="50">
        <v>918</v>
      </c>
      <c r="D67" s="51">
        <v>6338</v>
      </c>
      <c r="E67" s="51">
        <v>5802</v>
      </c>
      <c r="F67" s="51">
        <v>511</v>
      </c>
      <c r="G67" s="51">
        <v>25</v>
      </c>
      <c r="H67" s="52">
        <v>7325</v>
      </c>
      <c r="I67" s="62">
        <f>H67-J67</f>
        <v>1185</v>
      </c>
      <c r="J67" s="62">
        <v>6140</v>
      </c>
      <c r="K67" s="62">
        <v>5422</v>
      </c>
      <c r="L67" s="62">
        <v>716</v>
      </c>
      <c r="M67" s="54">
        <v>2</v>
      </c>
    </row>
    <row r="68" spans="1:13" ht="14.25" customHeight="1">
      <c r="A68" s="94" t="s">
        <v>12</v>
      </c>
      <c r="B68" s="56">
        <f>+C67/$C$67*100</f>
        <v>100</v>
      </c>
      <c r="C68" s="55">
        <v>12.65</v>
      </c>
      <c r="D68" s="55">
        <v>87.35</v>
      </c>
      <c r="E68" s="55">
        <f>E67/D67*100</f>
        <v>91.54307352477122</v>
      </c>
      <c r="F68" s="55">
        <f>F67/D67*100</f>
        <v>8.062480277690124</v>
      </c>
      <c r="G68" s="55">
        <f>G67/D67*100</f>
        <v>0.3944461975386557</v>
      </c>
      <c r="H68" s="56">
        <f>+H67/H67*100</f>
        <v>100</v>
      </c>
      <c r="I68" s="55">
        <f>+I67/H67*100</f>
        <v>16.177474402730375</v>
      </c>
      <c r="J68" s="55">
        <f>+J67/H67*100</f>
        <v>83.82252559726963</v>
      </c>
      <c r="K68" s="55">
        <f>+K67/J67*100</f>
        <v>88.30618892508143</v>
      </c>
      <c r="L68" s="55">
        <f>+L67/J67*100</f>
        <v>11.661237785016286</v>
      </c>
      <c r="M68" s="57">
        <f>+M67/J67*100</f>
        <v>0.03257328990228013</v>
      </c>
    </row>
    <row r="69" spans="1:13" ht="14.25" customHeight="1">
      <c r="A69" s="94" t="s">
        <v>35</v>
      </c>
      <c r="B69" s="56">
        <v>0.24</v>
      </c>
      <c r="C69" s="55">
        <v>0.17</v>
      </c>
      <c r="D69" s="55">
        <v>0.26</v>
      </c>
      <c r="E69" s="55">
        <v>0.25</v>
      </c>
      <c r="F69" s="55">
        <v>0.42</v>
      </c>
      <c r="G69" s="55">
        <v>0.69</v>
      </c>
      <c r="H69" s="56">
        <f aca="true" t="shared" si="23" ref="H69:M69">H67/H7</f>
        <v>0.17290624114814465</v>
      </c>
      <c r="I69" s="55">
        <f t="shared" si="23"/>
        <v>0.09525723472668811</v>
      </c>
      <c r="J69" s="55">
        <f t="shared" si="23"/>
        <v>0.2051864723967384</v>
      </c>
      <c r="K69" s="55">
        <f t="shared" si="23"/>
        <v>0.1906402728455399</v>
      </c>
      <c r="L69" s="55">
        <f t="shared" si="23"/>
        <v>0.49209621993127145</v>
      </c>
      <c r="M69" s="57">
        <f t="shared" si="23"/>
        <v>0.07142857142857142</v>
      </c>
    </row>
    <row r="70" spans="1:13" ht="14.25" customHeight="1">
      <c r="A70" s="94"/>
      <c r="B70" s="56"/>
      <c r="C70" s="55"/>
      <c r="D70" s="55"/>
      <c r="E70" s="55"/>
      <c r="F70" s="55"/>
      <c r="G70" s="55"/>
      <c r="H70" s="56"/>
      <c r="I70" s="55"/>
      <c r="J70" s="55"/>
      <c r="K70" s="55"/>
      <c r="L70" s="55"/>
      <c r="M70" s="57"/>
    </row>
    <row r="71" spans="1:13" ht="14.25" customHeight="1">
      <c r="A71" s="97" t="s">
        <v>71</v>
      </c>
      <c r="B71" s="52"/>
      <c r="C71" s="53"/>
      <c r="D71" s="53"/>
      <c r="E71" s="53"/>
      <c r="F71" s="53"/>
      <c r="G71" s="53"/>
      <c r="H71" s="52"/>
      <c r="I71" s="62"/>
      <c r="J71" s="62"/>
      <c r="K71" s="62"/>
      <c r="L71" s="62"/>
      <c r="M71" s="54"/>
    </row>
    <row r="72" spans="1:13" ht="14.25" customHeight="1">
      <c r="A72" s="94" t="s">
        <v>26</v>
      </c>
      <c r="B72" s="50">
        <v>24544</v>
      </c>
      <c r="C72" s="51">
        <v>3644</v>
      </c>
      <c r="D72" s="51">
        <v>20900</v>
      </c>
      <c r="E72" s="51">
        <v>19764</v>
      </c>
      <c r="F72" s="51">
        <v>1104</v>
      </c>
      <c r="G72" s="51">
        <v>32</v>
      </c>
      <c r="H72" s="52">
        <v>31949</v>
      </c>
      <c r="I72" s="62">
        <f>H72-J72</f>
        <v>8048</v>
      </c>
      <c r="J72" s="62">
        <v>23901</v>
      </c>
      <c r="K72" s="62">
        <v>22617</v>
      </c>
      <c r="L72" s="62">
        <v>1262</v>
      </c>
      <c r="M72" s="54">
        <v>22</v>
      </c>
    </row>
    <row r="73" spans="1:13" ht="14.25" customHeight="1">
      <c r="A73" s="94" t="s">
        <v>28</v>
      </c>
      <c r="B73" s="56">
        <f aca="true" t="shared" si="24" ref="B73:G73">+B72/B7*100</f>
        <v>82.3375490623637</v>
      </c>
      <c r="C73" s="55">
        <f t="shared" si="24"/>
        <v>65.97863479992758</v>
      </c>
      <c r="D73" s="55">
        <f t="shared" si="24"/>
        <v>86.05781108457548</v>
      </c>
      <c r="E73" s="55">
        <f t="shared" si="24"/>
        <v>85.81104550191039</v>
      </c>
      <c r="F73" s="55">
        <f t="shared" si="24"/>
        <v>90.64039408866995</v>
      </c>
      <c r="G73" s="55">
        <f t="shared" si="24"/>
        <v>88.88888888888889</v>
      </c>
      <c r="H73" s="56">
        <f aca="true" t="shared" si="25" ref="H73:M73">H72/H7*100</f>
        <v>75.41544707770748</v>
      </c>
      <c r="I73" s="55">
        <f t="shared" si="25"/>
        <v>64.69453376205789</v>
      </c>
      <c r="J73" s="55">
        <f t="shared" si="25"/>
        <v>79.87234326961637</v>
      </c>
      <c r="K73" s="55">
        <f t="shared" si="25"/>
        <v>79.52252030519321</v>
      </c>
      <c r="L73" s="55">
        <f t="shared" si="25"/>
        <v>86.73539518900344</v>
      </c>
      <c r="M73" s="57">
        <f t="shared" si="25"/>
        <v>78.57142857142857</v>
      </c>
    </row>
    <row r="74" spans="1:13" ht="14.25" customHeight="1">
      <c r="A74" s="94" t="s">
        <v>29</v>
      </c>
      <c r="B74" s="50">
        <v>174446</v>
      </c>
      <c r="C74" s="51">
        <v>19089</v>
      </c>
      <c r="D74" s="51">
        <v>155357</v>
      </c>
      <c r="E74" s="51">
        <v>142548</v>
      </c>
      <c r="F74" s="51">
        <v>12320</v>
      </c>
      <c r="G74" s="51">
        <v>489</v>
      </c>
      <c r="H74" s="52">
        <v>179830</v>
      </c>
      <c r="I74" s="62">
        <f>H74-J74</f>
        <v>37747</v>
      </c>
      <c r="J74" s="62">
        <v>142083</v>
      </c>
      <c r="K74" s="62">
        <v>130952</v>
      </c>
      <c r="L74" s="62">
        <v>10901</v>
      </c>
      <c r="M74" s="54">
        <v>230</v>
      </c>
    </row>
    <row r="75" spans="1:13" ht="14.25" customHeight="1">
      <c r="A75" s="94" t="s">
        <v>8</v>
      </c>
      <c r="B75" s="56">
        <f>+B74/$B$74*100</f>
        <v>100</v>
      </c>
      <c r="C75" s="55">
        <f>+C74/$B$74*100</f>
        <v>10.94264127581028</v>
      </c>
      <c r="D75" s="55">
        <f>+D74/$B$74*100</f>
        <v>89.05735872418971</v>
      </c>
      <c r="E75" s="55">
        <f>E74/D74*100</f>
        <v>91.75511885528171</v>
      </c>
      <c r="F75" s="55">
        <f>F74/D74*100</f>
        <v>7.930122234595157</v>
      </c>
      <c r="G75" s="55">
        <f>G74/D74*100</f>
        <v>0.3147589101231358</v>
      </c>
      <c r="H75" s="56">
        <f>+H74/H74*100</f>
        <v>100</v>
      </c>
      <c r="I75" s="55">
        <f>+I74/H74*100</f>
        <v>20.990379803147416</v>
      </c>
      <c r="J75" s="55">
        <f>+J74/H74*100</f>
        <v>79.00962019685258</v>
      </c>
      <c r="K75" s="55">
        <f>+K74/J74*100</f>
        <v>92.16584672339407</v>
      </c>
      <c r="L75" s="55">
        <f>+L74/J74*100</f>
        <v>7.672276063990766</v>
      </c>
      <c r="M75" s="57">
        <f>+M74/J74*100</f>
        <v>0.16187721261516155</v>
      </c>
    </row>
    <row r="76" spans="1:13" ht="14.25" customHeight="1">
      <c r="A76" s="94" t="s">
        <v>36</v>
      </c>
      <c r="B76" s="56">
        <f aca="true" t="shared" si="26" ref="B76:G76">+B74/B7</f>
        <v>5.852125197088128</v>
      </c>
      <c r="C76" s="55">
        <f t="shared" si="26"/>
        <v>3.456273764258555</v>
      </c>
      <c r="D76" s="55">
        <f t="shared" si="26"/>
        <v>6.396977682615499</v>
      </c>
      <c r="E76" s="55">
        <f t="shared" si="26"/>
        <v>6.1891281695033</v>
      </c>
      <c r="F76" s="55">
        <f t="shared" si="26"/>
        <v>10.114942528735632</v>
      </c>
      <c r="G76" s="55">
        <f t="shared" si="26"/>
        <v>13.583333333333334</v>
      </c>
      <c r="H76" s="56">
        <f aca="true" t="shared" si="27" ref="H76:M76">H74/H7</f>
        <v>4.244877726371447</v>
      </c>
      <c r="I76" s="55">
        <f t="shared" si="27"/>
        <v>3.034324758842444</v>
      </c>
      <c r="J76" s="55">
        <f t="shared" si="27"/>
        <v>4.748128592434167</v>
      </c>
      <c r="K76" s="55">
        <f t="shared" si="27"/>
        <v>4.604338806652368</v>
      </c>
      <c r="L76" s="55">
        <f t="shared" si="27"/>
        <v>7.4920962199312715</v>
      </c>
      <c r="M76" s="57">
        <f t="shared" si="27"/>
        <v>8.214285714285714</v>
      </c>
    </row>
    <row r="77" spans="1:13" ht="14.25" customHeight="1">
      <c r="A77" s="94"/>
      <c r="B77" s="56"/>
      <c r="C77" s="55"/>
      <c r="D77" s="55"/>
      <c r="E77" s="55"/>
      <c r="F77" s="55"/>
      <c r="G77" s="55"/>
      <c r="H77" s="56"/>
      <c r="I77" s="55"/>
      <c r="J77" s="55"/>
      <c r="K77" s="55"/>
      <c r="L77" s="55"/>
      <c r="M77" s="57"/>
    </row>
    <row r="78" spans="1:13" ht="14.25" customHeight="1">
      <c r="A78" s="97" t="s">
        <v>72</v>
      </c>
      <c r="B78" s="50"/>
      <c r="C78" s="51"/>
      <c r="D78" s="51"/>
      <c r="E78" s="51"/>
      <c r="F78" s="51"/>
      <c r="G78" s="51"/>
      <c r="H78" s="52"/>
      <c r="I78" s="62"/>
      <c r="J78" s="62"/>
      <c r="K78" s="62"/>
      <c r="L78" s="62"/>
      <c r="M78" s="54"/>
    </row>
    <row r="79" spans="1:13" ht="14.25" customHeight="1">
      <c r="A79" s="94" t="s">
        <v>26</v>
      </c>
      <c r="B79" s="50">
        <v>23609</v>
      </c>
      <c r="C79" s="51">
        <v>3415</v>
      </c>
      <c r="D79" s="51">
        <v>20194</v>
      </c>
      <c r="E79" s="51">
        <v>19097</v>
      </c>
      <c r="F79" s="51">
        <v>1065</v>
      </c>
      <c r="G79" s="51">
        <v>32</v>
      </c>
      <c r="H79" s="52">
        <v>29603</v>
      </c>
      <c r="I79" s="62">
        <f>H79-J79</f>
        <v>7268</v>
      </c>
      <c r="J79" s="62">
        <v>22335</v>
      </c>
      <c r="K79" s="62">
        <v>21106</v>
      </c>
      <c r="L79" s="62">
        <v>1207</v>
      </c>
      <c r="M79" s="54">
        <v>22</v>
      </c>
    </row>
    <row r="80" spans="1:13" ht="14.25" customHeight="1">
      <c r="A80" s="94" t="s">
        <v>28</v>
      </c>
      <c r="B80" s="56">
        <f aca="true" t="shared" si="28" ref="B80:G80">+B79/B7*100</f>
        <v>79.20091247609781</v>
      </c>
      <c r="C80" s="55">
        <f t="shared" si="28"/>
        <v>61.83233749773673</v>
      </c>
      <c r="D80" s="55">
        <f t="shared" si="28"/>
        <v>83.15078646133574</v>
      </c>
      <c r="E80" s="55">
        <f t="shared" si="28"/>
        <v>82.9150746787079</v>
      </c>
      <c r="F80" s="55">
        <f t="shared" si="28"/>
        <v>87.4384236453202</v>
      </c>
      <c r="G80" s="55">
        <f t="shared" si="28"/>
        <v>88.88888888888889</v>
      </c>
      <c r="H80" s="56">
        <f aca="true" t="shared" si="29" ref="H80:M80">H79/H7*100</f>
        <v>69.87772637144745</v>
      </c>
      <c r="I80" s="55">
        <f t="shared" si="29"/>
        <v>58.42443729903537</v>
      </c>
      <c r="J80" s="55">
        <f t="shared" si="29"/>
        <v>74.63908568373212</v>
      </c>
      <c r="K80" s="55">
        <f t="shared" si="29"/>
        <v>74.20976758904399</v>
      </c>
      <c r="L80" s="55">
        <f t="shared" si="29"/>
        <v>82.9553264604811</v>
      </c>
      <c r="M80" s="57">
        <f t="shared" si="29"/>
        <v>78.57142857142857</v>
      </c>
    </row>
    <row r="81" spans="1:13" ht="14.25" customHeight="1">
      <c r="A81" s="94" t="s">
        <v>30</v>
      </c>
      <c r="B81" s="50">
        <v>97890</v>
      </c>
      <c r="C81" s="51">
        <v>11145</v>
      </c>
      <c r="D81" s="51">
        <v>86745</v>
      </c>
      <c r="E81" s="51">
        <v>79759</v>
      </c>
      <c r="F81" s="51">
        <v>6672</v>
      </c>
      <c r="G81" s="51">
        <v>314</v>
      </c>
      <c r="H81" s="52">
        <v>143090</v>
      </c>
      <c r="I81" s="62">
        <f>H81-J81</f>
        <v>29780</v>
      </c>
      <c r="J81" s="62">
        <v>113310</v>
      </c>
      <c r="K81" s="62">
        <v>104318</v>
      </c>
      <c r="L81" s="62">
        <v>8684</v>
      </c>
      <c r="M81" s="54">
        <v>308</v>
      </c>
    </row>
    <row r="82" spans="1:14" ht="14.25" customHeight="1">
      <c r="A82" s="94" t="s">
        <v>8</v>
      </c>
      <c r="B82" s="56">
        <f>+B81/$B$81*100</f>
        <v>100</v>
      </c>
      <c r="C82" s="55">
        <f>+C81/$B$81*100</f>
        <v>11.385228317499234</v>
      </c>
      <c r="D82" s="55">
        <f>+D81/$B$81*100</f>
        <v>88.61477168250077</v>
      </c>
      <c r="E82" s="55">
        <f>E81/D81*100</f>
        <v>91.94650988529598</v>
      </c>
      <c r="F82" s="55">
        <f>F81/D81*100</f>
        <v>7.691509597094933</v>
      </c>
      <c r="G82" s="55">
        <f>G81/D81*100</f>
        <v>0.3619805176090841</v>
      </c>
      <c r="H82" s="56">
        <f>+H81/H81*100</f>
        <v>100</v>
      </c>
      <c r="I82" s="55">
        <f>+I81/H81*100</f>
        <v>20.812076315605562</v>
      </c>
      <c r="J82" s="55">
        <f>+J81/H81*100</f>
        <v>79.18792368439443</v>
      </c>
      <c r="K82" s="55">
        <f>+K81/J81*100</f>
        <v>92.06424852175448</v>
      </c>
      <c r="L82" s="55">
        <f>+L81/J81*100</f>
        <v>7.663930809284264</v>
      </c>
      <c r="M82" s="57">
        <f>+M81/J81*100</f>
        <v>0.27182066896125673</v>
      </c>
      <c r="N82" s="105"/>
    </row>
    <row r="83" spans="1:13" ht="14.25" customHeight="1">
      <c r="A83" s="99" t="s">
        <v>37</v>
      </c>
      <c r="B83" s="58">
        <f aca="true" t="shared" si="30" ref="B83:G83">+B81/B7</f>
        <v>3.2839075447012647</v>
      </c>
      <c r="C83" s="59">
        <f t="shared" si="30"/>
        <v>2.017925040738729</v>
      </c>
      <c r="D83" s="59">
        <f t="shared" si="30"/>
        <v>3.571810919871531</v>
      </c>
      <c r="E83" s="59">
        <f t="shared" si="30"/>
        <v>3.462964571031608</v>
      </c>
      <c r="F83" s="59">
        <f t="shared" si="30"/>
        <v>5.477832512315271</v>
      </c>
      <c r="G83" s="59">
        <f t="shared" si="30"/>
        <v>8.722222222222221</v>
      </c>
      <c r="H83" s="58">
        <f aca="true" t="shared" si="31" ref="H83:M83">H81/H7</f>
        <v>3.3776319516570674</v>
      </c>
      <c r="I83" s="59">
        <f t="shared" si="31"/>
        <v>2.3938906752411575</v>
      </c>
      <c r="J83" s="59">
        <f t="shared" si="31"/>
        <v>3.7865927015104934</v>
      </c>
      <c r="K83" s="59">
        <f t="shared" si="31"/>
        <v>3.6678738440983087</v>
      </c>
      <c r="L83" s="59">
        <f t="shared" si="31"/>
        <v>5.968384879725086</v>
      </c>
      <c r="M83" s="60">
        <f t="shared" si="31"/>
        <v>11</v>
      </c>
    </row>
    <row r="84" spans="1:13" ht="14.25" customHeight="1">
      <c r="A84" s="124" t="s">
        <v>54</v>
      </c>
      <c r="B84" s="50"/>
      <c r="C84" s="55"/>
      <c r="D84" s="55"/>
      <c r="E84" s="55"/>
      <c r="F84" s="55"/>
      <c r="G84" s="55"/>
      <c r="H84" s="65"/>
      <c r="I84" s="55"/>
      <c r="J84" s="55"/>
      <c r="K84" s="55"/>
      <c r="L84" s="55"/>
      <c r="M84" s="55"/>
    </row>
    <row r="86" spans="2:13" ht="14.25" customHeight="1">
      <c r="B86" s="53"/>
      <c r="C86" s="53"/>
      <c r="D86" s="53"/>
      <c r="E86" s="53"/>
      <c r="F86" s="53"/>
      <c r="G86" s="53"/>
      <c r="H86" s="53"/>
      <c r="I86" s="62"/>
      <c r="J86" s="62"/>
      <c r="K86" s="62"/>
      <c r="L86" s="62"/>
      <c r="M86" s="62"/>
    </row>
    <row r="87" spans="2:13" ht="14.25" customHeight="1">
      <c r="B87" s="100"/>
      <c r="C87" s="100"/>
      <c r="D87" s="100"/>
      <c r="E87" s="100"/>
      <c r="F87" s="100"/>
      <c r="G87" s="100"/>
      <c r="H87" s="100"/>
      <c r="I87" s="101"/>
      <c r="J87" s="101"/>
      <c r="K87" s="101"/>
      <c r="L87" s="101"/>
      <c r="M87" s="101"/>
    </row>
    <row r="88" spans="2:13" ht="14.25" customHeight="1">
      <c r="B88" s="100"/>
      <c r="C88" s="100"/>
      <c r="D88" s="100"/>
      <c r="E88" s="100"/>
      <c r="F88" s="100"/>
      <c r="G88" s="100"/>
      <c r="H88" s="100"/>
      <c r="I88" s="101"/>
      <c r="J88" s="101"/>
      <c r="K88" s="101"/>
      <c r="L88" s="101"/>
      <c r="M88" s="101"/>
    </row>
    <row r="89" spans="2:13" ht="14.25" customHeight="1">
      <c r="B89" s="100"/>
      <c r="C89" s="100"/>
      <c r="D89" s="100"/>
      <c r="E89" s="100"/>
      <c r="F89" s="100"/>
      <c r="G89" s="100"/>
      <c r="H89" s="100"/>
      <c r="I89" s="101"/>
      <c r="J89" s="101"/>
      <c r="K89" s="101"/>
      <c r="L89" s="101"/>
      <c r="M89" s="101"/>
    </row>
    <row r="90" spans="2:13" ht="14.25" customHeight="1">
      <c r="B90" s="100"/>
      <c r="C90" s="100"/>
      <c r="D90" s="100"/>
      <c r="E90" s="100"/>
      <c r="F90" s="100"/>
      <c r="G90" s="100"/>
      <c r="H90" s="100"/>
      <c r="I90" s="101"/>
      <c r="J90" s="101"/>
      <c r="K90" s="101"/>
      <c r="L90" s="101"/>
      <c r="M90" s="101"/>
    </row>
    <row r="91" spans="2:13" ht="14.25" customHeight="1">
      <c r="B91" s="100"/>
      <c r="C91" s="100"/>
      <c r="D91" s="100"/>
      <c r="E91" s="100"/>
      <c r="F91" s="100"/>
      <c r="G91" s="100"/>
      <c r="H91" s="100"/>
      <c r="I91" s="101"/>
      <c r="J91" s="101"/>
      <c r="K91" s="101"/>
      <c r="L91" s="101"/>
      <c r="M91" s="101"/>
    </row>
    <row r="92" spans="2:13" ht="14.25" customHeight="1">
      <c r="B92" s="100"/>
      <c r="C92" s="100"/>
      <c r="D92" s="100"/>
      <c r="E92" s="100"/>
      <c r="F92" s="100"/>
      <c r="G92" s="100"/>
      <c r="H92" s="100"/>
      <c r="I92" s="101"/>
      <c r="J92" s="101"/>
      <c r="K92" s="101"/>
      <c r="L92" s="101"/>
      <c r="M92" s="101"/>
    </row>
  </sheetData>
  <sheetProtection/>
  <mergeCells count="10">
    <mergeCell ref="H5:H6"/>
    <mergeCell ref="I5:I6"/>
    <mergeCell ref="J5:M5"/>
    <mergeCell ref="A1:M1"/>
    <mergeCell ref="A4:A6"/>
    <mergeCell ref="B4:G4"/>
    <mergeCell ref="H4:M4"/>
    <mergeCell ref="B5:B6"/>
    <mergeCell ref="C5:C6"/>
    <mergeCell ref="D5:G5"/>
  </mergeCells>
  <printOptions/>
  <pageMargins left="1" right="0.75" top="1" bottom="1" header="0.5" footer="0.5"/>
  <pageSetup firstPageNumber="25" useFirstPageNumber="1" horizontalDpi="600" verticalDpi="600" orientation="portrait" r:id="rId1"/>
  <headerFooter alignWithMargins="0">
    <oddFooter>&amp;L&amp;"Arial Narrow,Regular"&amp;8Zila Series : Noakhali&amp;C&amp;"Arial Narrow,Regular"&amp;8&amp;P</oddFooter>
  </headerFooter>
  <rowBreaks count="1" manualBreakCount="1">
    <brk id="4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84"/>
  <sheetViews>
    <sheetView zoomScaleSheetLayoutView="100" zoomScalePageLayoutView="0" workbookViewId="0" topLeftCell="A1">
      <selection activeCell="E19" sqref="E19"/>
    </sheetView>
  </sheetViews>
  <sheetFormatPr defaultColWidth="9.140625" defaultRowHeight="15" customHeight="1"/>
  <cols>
    <col min="1" max="1" width="21.140625" style="18" customWidth="1"/>
    <col min="2" max="2" width="5.7109375" style="18" customWidth="1"/>
    <col min="3" max="3" width="6.28125" style="18" customWidth="1"/>
    <col min="4" max="7" width="5.7109375" style="18" customWidth="1"/>
    <col min="8" max="8" width="5.7109375" style="14" customWidth="1"/>
    <col min="9" max="9" width="6.28125" style="14" customWidth="1"/>
    <col min="10" max="13" width="5.7109375" style="14" customWidth="1"/>
    <col min="14" max="16384" width="9.140625" style="14" customWidth="1"/>
  </cols>
  <sheetData>
    <row r="1" spans="1:13" ht="15" customHeight="1">
      <c r="A1" s="153" t="s">
        <v>60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1" ht="15" customHeight="1">
      <c r="A3" s="6" t="s">
        <v>55</v>
      </c>
      <c r="B3" s="14"/>
      <c r="C3" s="14"/>
      <c r="D3" s="14"/>
      <c r="E3" s="14"/>
      <c r="F3" s="163" t="s">
        <v>56</v>
      </c>
      <c r="G3" s="163"/>
      <c r="H3" s="163"/>
      <c r="I3" s="163"/>
      <c r="K3" s="91" t="s">
        <v>0</v>
      </c>
    </row>
    <row r="4" spans="1:13" ht="15" customHeight="1">
      <c r="A4" s="160" t="s">
        <v>1</v>
      </c>
      <c r="B4" s="155">
        <v>1996</v>
      </c>
      <c r="C4" s="156"/>
      <c r="D4" s="156"/>
      <c r="E4" s="156"/>
      <c r="F4" s="156"/>
      <c r="G4" s="157"/>
      <c r="H4" s="158">
        <v>2008</v>
      </c>
      <c r="I4" s="158"/>
      <c r="J4" s="158"/>
      <c r="K4" s="158"/>
      <c r="L4" s="158"/>
      <c r="M4" s="158"/>
    </row>
    <row r="5" spans="1:13" ht="15" customHeight="1">
      <c r="A5" s="160"/>
      <c r="B5" s="161" t="s">
        <v>2</v>
      </c>
      <c r="C5" s="161" t="s">
        <v>33</v>
      </c>
      <c r="D5" s="160" t="s">
        <v>3</v>
      </c>
      <c r="E5" s="160"/>
      <c r="F5" s="160"/>
      <c r="G5" s="160"/>
      <c r="H5" s="161" t="s">
        <v>2</v>
      </c>
      <c r="I5" s="161" t="s">
        <v>33</v>
      </c>
      <c r="J5" s="160" t="s">
        <v>3</v>
      </c>
      <c r="K5" s="160"/>
      <c r="L5" s="160"/>
      <c r="M5" s="160"/>
    </row>
    <row r="6" spans="1:13" ht="15" customHeight="1">
      <c r="A6" s="160"/>
      <c r="B6" s="161"/>
      <c r="C6" s="161"/>
      <c r="D6" s="8" t="s">
        <v>47</v>
      </c>
      <c r="E6" s="8" t="s">
        <v>4</v>
      </c>
      <c r="F6" s="8" t="s">
        <v>5</v>
      </c>
      <c r="G6" s="8" t="s">
        <v>6</v>
      </c>
      <c r="H6" s="161"/>
      <c r="I6" s="161"/>
      <c r="J6" s="8" t="s">
        <v>47</v>
      </c>
      <c r="K6" s="8" t="s">
        <v>4</v>
      </c>
      <c r="L6" s="8" t="s">
        <v>5</v>
      </c>
      <c r="M6" s="8" t="s">
        <v>6</v>
      </c>
    </row>
    <row r="7" spans="1:13" ht="15" customHeight="1">
      <c r="A7" s="115" t="s">
        <v>7</v>
      </c>
      <c r="B7" s="11">
        <v>30125</v>
      </c>
      <c r="C7" s="12">
        <v>9097</v>
      </c>
      <c r="D7" s="12">
        <v>21028</v>
      </c>
      <c r="E7" s="12">
        <v>17337</v>
      </c>
      <c r="F7" s="12">
        <v>2918</v>
      </c>
      <c r="G7" s="12">
        <v>773</v>
      </c>
      <c r="H7" s="84">
        <v>43396</v>
      </c>
      <c r="I7" s="14">
        <f>H7-J7</f>
        <v>16087</v>
      </c>
      <c r="J7" s="14">
        <v>27309</v>
      </c>
      <c r="K7" s="14">
        <v>23519</v>
      </c>
      <c r="L7" s="14">
        <v>3228</v>
      </c>
      <c r="M7" s="47">
        <v>562</v>
      </c>
    </row>
    <row r="8" spans="1:14" ht="15" customHeight="1">
      <c r="A8" s="44" t="s">
        <v>8</v>
      </c>
      <c r="B8" s="11">
        <f>+B7/$B$7*100</f>
        <v>100</v>
      </c>
      <c r="C8" s="15">
        <f>+C7/$B$7*100</f>
        <v>30.197510373443983</v>
      </c>
      <c r="D8" s="15">
        <f>+D7/$B$7*100</f>
        <v>69.80248962655602</v>
      </c>
      <c r="E8" s="15">
        <f>E7/D7*100</f>
        <v>82.4472132394902</v>
      </c>
      <c r="F8" s="15">
        <f>F7/D7*100</f>
        <v>13.87673578086361</v>
      </c>
      <c r="G8" s="15">
        <f>G7/D7*100</f>
        <v>3.676050979646186</v>
      </c>
      <c r="H8" s="26">
        <f>+H7/H7*100</f>
        <v>100</v>
      </c>
      <c r="I8" s="15">
        <f>+I7/H7*100</f>
        <v>37.07023688819246</v>
      </c>
      <c r="J8" s="15">
        <f>+J7/H7*100</f>
        <v>62.92976311180753</v>
      </c>
      <c r="K8" s="15">
        <f>+K7/J7*100</f>
        <v>86.12179135083672</v>
      </c>
      <c r="L8" s="15">
        <f>+L7/J7*100</f>
        <v>11.820279028891575</v>
      </c>
      <c r="M8" s="16">
        <f>+M7/J7*100</f>
        <v>2.0579296202717052</v>
      </c>
      <c r="N8" s="21"/>
    </row>
    <row r="9" spans="1:13" ht="15" customHeight="1">
      <c r="A9" s="106" t="s">
        <v>42</v>
      </c>
      <c r="B9" s="19"/>
      <c r="H9" s="19"/>
      <c r="M9" s="20"/>
    </row>
    <row r="10" spans="1:13" ht="15" customHeight="1">
      <c r="A10" s="46" t="s">
        <v>9</v>
      </c>
      <c r="B10" s="11">
        <v>22899</v>
      </c>
      <c r="C10" s="12">
        <v>7358</v>
      </c>
      <c r="D10" s="12">
        <v>15541</v>
      </c>
      <c r="E10" s="12">
        <v>13861</v>
      </c>
      <c r="F10" s="12">
        <v>1427</v>
      </c>
      <c r="G10" s="12">
        <v>253</v>
      </c>
      <c r="H10" s="19">
        <v>35160</v>
      </c>
      <c r="I10" s="14">
        <f>H10-J10</f>
        <v>14848</v>
      </c>
      <c r="J10" s="14">
        <v>20312</v>
      </c>
      <c r="K10" s="14">
        <v>18693</v>
      </c>
      <c r="L10" s="14">
        <v>1399</v>
      </c>
      <c r="M10" s="20">
        <v>220</v>
      </c>
    </row>
    <row r="11" spans="1:13" ht="15" customHeight="1">
      <c r="A11" s="44" t="s">
        <v>8</v>
      </c>
      <c r="B11" s="11">
        <f>+B10/$B$10*100</f>
        <v>100</v>
      </c>
      <c r="C11" s="15">
        <f>+C10/$B$10*100</f>
        <v>32.13240752871304</v>
      </c>
      <c r="D11" s="15">
        <f>+D10/$B$10*100</f>
        <v>67.86759247128695</v>
      </c>
      <c r="E11" s="15">
        <f>E10/D10*100</f>
        <v>89.1898848207966</v>
      </c>
      <c r="F11" s="15">
        <f>F10/D10*100</f>
        <v>9.182163309954314</v>
      </c>
      <c r="G11" s="15">
        <f>G10/D10*100</f>
        <v>1.627951869249083</v>
      </c>
      <c r="H11" s="26">
        <f>+H10/H10*100</f>
        <v>100</v>
      </c>
      <c r="I11" s="15">
        <f>+I10/H10*100</f>
        <v>42.22980659840728</v>
      </c>
      <c r="J11" s="15">
        <f>+J10/H10*100</f>
        <v>57.77019340159272</v>
      </c>
      <c r="K11" s="15">
        <f>+K10/J10*100</f>
        <v>92.02934226073258</v>
      </c>
      <c r="L11" s="15">
        <f>+L10/J10*100</f>
        <v>6.887554155179204</v>
      </c>
      <c r="M11" s="16">
        <f>+M10/J10*100</f>
        <v>1.0831035840882237</v>
      </c>
    </row>
    <row r="12" spans="1:13" ht="15" customHeight="1">
      <c r="A12" s="44" t="s">
        <v>10</v>
      </c>
      <c r="B12" s="22">
        <f aca="true" t="shared" si="0" ref="B12:G12">+B10/B7*100</f>
        <v>76.01327800829876</v>
      </c>
      <c r="C12" s="15">
        <f t="shared" si="0"/>
        <v>80.88380784874134</v>
      </c>
      <c r="D12" s="15">
        <f t="shared" si="0"/>
        <v>73.90622027772494</v>
      </c>
      <c r="E12" s="15">
        <f t="shared" si="0"/>
        <v>79.95039510872701</v>
      </c>
      <c r="F12" s="15">
        <f t="shared" si="0"/>
        <v>48.90335846470185</v>
      </c>
      <c r="G12" s="15">
        <f t="shared" si="0"/>
        <v>32.72962483829237</v>
      </c>
      <c r="H12" s="22">
        <f>+H10/$H$7*100</f>
        <v>81.02129228500323</v>
      </c>
      <c r="I12" s="15">
        <f>+I10/$I$7*100</f>
        <v>92.29812892397588</v>
      </c>
      <c r="J12" s="15">
        <f>+J10/$J$7*100</f>
        <v>74.37841004796954</v>
      </c>
      <c r="K12" s="15">
        <f>+K10/$K$7*100</f>
        <v>79.480420085888</v>
      </c>
      <c r="L12" s="15">
        <f>+L10/$L$7*100</f>
        <v>43.339529120198264</v>
      </c>
      <c r="M12" s="16">
        <f>+M10/$M$7*100</f>
        <v>39.14590747330961</v>
      </c>
    </row>
    <row r="13" spans="1:13" ht="15" customHeight="1">
      <c r="A13" s="46"/>
      <c r="B13" s="23"/>
      <c r="C13" s="24"/>
      <c r="D13" s="24"/>
      <c r="E13" s="24"/>
      <c r="F13" s="24"/>
      <c r="G13" s="24"/>
      <c r="H13" s="19"/>
      <c r="M13" s="20"/>
    </row>
    <row r="14" spans="1:13" ht="15" customHeight="1">
      <c r="A14" s="46" t="s">
        <v>11</v>
      </c>
      <c r="B14" s="11">
        <v>5141</v>
      </c>
      <c r="C14" s="12">
        <v>65</v>
      </c>
      <c r="D14" s="12">
        <v>5076</v>
      </c>
      <c r="E14" s="12">
        <v>3146</v>
      </c>
      <c r="F14" s="12">
        <v>1431</v>
      </c>
      <c r="G14" s="12">
        <v>499</v>
      </c>
      <c r="H14" s="19">
        <v>6999</v>
      </c>
      <c r="I14" s="14">
        <f>H14-J14</f>
        <v>273</v>
      </c>
      <c r="J14" s="14">
        <v>6726</v>
      </c>
      <c r="K14" s="14">
        <v>4591</v>
      </c>
      <c r="L14" s="14">
        <v>1797</v>
      </c>
      <c r="M14" s="20">
        <v>338</v>
      </c>
    </row>
    <row r="15" spans="1:13" ht="15" customHeight="1">
      <c r="A15" s="44" t="s">
        <v>12</v>
      </c>
      <c r="B15" s="11">
        <v>100</v>
      </c>
      <c r="C15" s="12">
        <v>1.26</v>
      </c>
      <c r="D15" s="12">
        <v>98.74</v>
      </c>
      <c r="E15" s="15">
        <f>E14/D14*100</f>
        <v>61.977935382190694</v>
      </c>
      <c r="F15" s="15">
        <f>F14/D14*100</f>
        <v>28.191489361702125</v>
      </c>
      <c r="G15" s="15">
        <f>G14/D14*100</f>
        <v>9.83057525610717</v>
      </c>
      <c r="H15" s="26">
        <f>+H14/H14*100</f>
        <v>100</v>
      </c>
      <c r="I15" s="15">
        <f>+I14/H14*100</f>
        <v>3.900557222460351</v>
      </c>
      <c r="J15" s="15">
        <f>+J14/H14*100</f>
        <v>96.09944277753965</v>
      </c>
      <c r="K15" s="15">
        <f>+K14/J14*100</f>
        <v>68.25750817722272</v>
      </c>
      <c r="L15" s="15">
        <f>+L14/J14*100</f>
        <v>26.71721677074041</v>
      </c>
      <c r="M15" s="16">
        <f>+M14/J14*100</f>
        <v>5.025275052036872</v>
      </c>
    </row>
    <row r="16" spans="1:13" ht="15" customHeight="1">
      <c r="A16" s="44" t="s">
        <v>10</v>
      </c>
      <c r="B16" s="22">
        <f aca="true" t="shared" si="1" ref="B16:G16">+B14/B7*100</f>
        <v>17.065560165975104</v>
      </c>
      <c r="C16" s="15">
        <f t="shared" si="1"/>
        <v>0.7145212707485984</v>
      </c>
      <c r="D16" s="15">
        <f t="shared" si="1"/>
        <v>24.139242914209625</v>
      </c>
      <c r="E16" s="15">
        <f t="shared" si="1"/>
        <v>18.146161388936953</v>
      </c>
      <c r="F16" s="15">
        <f t="shared" si="1"/>
        <v>49.04043865661412</v>
      </c>
      <c r="G16" s="15">
        <f t="shared" si="1"/>
        <v>64.55368693402329</v>
      </c>
      <c r="H16" s="22">
        <f>+H14/$H$7*100</f>
        <v>16.128214581989123</v>
      </c>
      <c r="I16" s="15">
        <f>+I14/$I$7*100</f>
        <v>1.6970224404798906</v>
      </c>
      <c r="J16" s="15">
        <f>+J14/$J$7*100</f>
        <v>24.62924310666813</v>
      </c>
      <c r="K16" s="15">
        <f>+K14/$K$7*100</f>
        <v>19.52038777158893</v>
      </c>
      <c r="L16" s="15">
        <f>+L14/$L$7*100</f>
        <v>55.66914498141264</v>
      </c>
      <c r="M16" s="16">
        <f>+M14/$M$7*100</f>
        <v>60.14234875444839</v>
      </c>
    </row>
    <row r="17" spans="1:13" ht="15" customHeight="1">
      <c r="A17" s="46"/>
      <c r="B17" s="19"/>
      <c r="C17" s="24"/>
      <c r="D17" s="24"/>
      <c r="E17" s="24"/>
      <c r="F17" s="24"/>
      <c r="G17" s="24"/>
      <c r="H17" s="19"/>
      <c r="M17" s="20"/>
    </row>
    <row r="18" spans="1:13" ht="15" customHeight="1">
      <c r="A18" s="46" t="s">
        <v>13</v>
      </c>
      <c r="B18" s="11">
        <v>2085</v>
      </c>
      <c r="C18" s="12">
        <v>1674</v>
      </c>
      <c r="D18" s="12">
        <v>411</v>
      </c>
      <c r="E18" s="12">
        <v>330</v>
      </c>
      <c r="F18" s="12">
        <v>60</v>
      </c>
      <c r="G18" s="12">
        <v>21</v>
      </c>
      <c r="H18" s="19">
        <v>1237</v>
      </c>
      <c r="I18" s="14">
        <f>H18-J18</f>
        <v>966</v>
      </c>
      <c r="J18" s="14">
        <v>271</v>
      </c>
      <c r="K18" s="14">
        <v>235</v>
      </c>
      <c r="L18" s="14">
        <v>32</v>
      </c>
      <c r="M18" s="20">
        <v>4</v>
      </c>
    </row>
    <row r="19" spans="1:13" ht="15" customHeight="1">
      <c r="A19" s="44" t="s">
        <v>8</v>
      </c>
      <c r="B19" s="11">
        <f>+B18/$B$18*100</f>
        <v>100</v>
      </c>
      <c r="C19" s="15">
        <f>+C18/$B$18*100</f>
        <v>80.28776978417265</v>
      </c>
      <c r="D19" s="15">
        <f>+D18/$B$18*100</f>
        <v>19.71223021582734</v>
      </c>
      <c r="E19" s="15">
        <f>E18/D18*100</f>
        <v>80.2919708029197</v>
      </c>
      <c r="F19" s="15">
        <f>F18/D18*100</f>
        <v>14.5985401459854</v>
      </c>
      <c r="G19" s="15">
        <f>G18/D18*100</f>
        <v>5.109489051094891</v>
      </c>
      <c r="H19" s="26">
        <f>+H18/H18*100</f>
        <v>100</v>
      </c>
      <c r="I19" s="15">
        <f>+I18/H18*100</f>
        <v>78.09215844785771</v>
      </c>
      <c r="J19" s="15">
        <f>+J18/H18*100</f>
        <v>21.90784155214228</v>
      </c>
      <c r="K19" s="15">
        <f>+K18/J18*100</f>
        <v>86.71586715867159</v>
      </c>
      <c r="L19" s="15">
        <f>+L18/J18*100</f>
        <v>11.808118081180812</v>
      </c>
      <c r="M19" s="16">
        <f>+M18/J18*100</f>
        <v>1.4760147601476015</v>
      </c>
    </row>
    <row r="20" spans="1:13" ht="15" customHeight="1">
      <c r="A20" s="44" t="s">
        <v>10</v>
      </c>
      <c r="B20" s="22">
        <f aca="true" t="shared" si="2" ref="B20:G20">+B18/B7*100</f>
        <v>6.921161825726141</v>
      </c>
      <c r="C20" s="15">
        <f t="shared" si="2"/>
        <v>18.401670880510057</v>
      </c>
      <c r="D20" s="15">
        <f t="shared" si="2"/>
        <v>1.9545368080654366</v>
      </c>
      <c r="E20" s="15">
        <f t="shared" si="2"/>
        <v>1.9034435023360445</v>
      </c>
      <c r="F20" s="15">
        <f t="shared" si="2"/>
        <v>2.0562028786840303</v>
      </c>
      <c r="G20" s="15">
        <f t="shared" si="2"/>
        <v>2.716688227684347</v>
      </c>
      <c r="H20" s="22">
        <f>+H18/$H$7*100</f>
        <v>2.8504931330076504</v>
      </c>
      <c r="I20" s="15">
        <f>+I18/$I$7*100</f>
        <v>6.004848635544229</v>
      </c>
      <c r="J20" s="15">
        <f>+J18/$J$7*100</f>
        <v>0.9923468453623349</v>
      </c>
      <c r="K20" s="15">
        <f>+K18/$K$7*100</f>
        <v>0.9991921425230664</v>
      </c>
      <c r="L20" s="15">
        <f>+L18/$L$7*100</f>
        <v>0.9913258983890955</v>
      </c>
      <c r="M20" s="16">
        <f>+M18/$M$7*100</f>
        <v>0.7117437722419928</v>
      </c>
    </row>
    <row r="21" spans="1:13" ht="15" customHeight="1">
      <c r="A21" s="46"/>
      <c r="B21" s="11"/>
      <c r="C21" s="12"/>
      <c r="D21" s="12"/>
      <c r="E21" s="12"/>
      <c r="F21" s="12"/>
      <c r="G21" s="12"/>
      <c r="H21" s="19"/>
      <c r="M21" s="20"/>
    </row>
    <row r="22" spans="1:13" ht="15" customHeight="1">
      <c r="A22" s="106" t="s">
        <v>14</v>
      </c>
      <c r="B22" s="11">
        <v>8919</v>
      </c>
      <c r="C22" s="12">
        <v>3797</v>
      </c>
      <c r="D22" s="12">
        <v>5122</v>
      </c>
      <c r="E22" s="12">
        <v>4685</v>
      </c>
      <c r="F22" s="12">
        <v>370</v>
      </c>
      <c r="G22" s="12">
        <v>67</v>
      </c>
      <c r="H22" s="19">
        <v>13607</v>
      </c>
      <c r="I22" s="14">
        <f>H22-J22</f>
        <v>5023</v>
      </c>
      <c r="J22" s="14">
        <v>8584</v>
      </c>
      <c r="K22" s="14">
        <v>7191</v>
      </c>
      <c r="L22" s="14">
        <v>1168</v>
      </c>
      <c r="M22" s="20">
        <v>225</v>
      </c>
    </row>
    <row r="23" spans="1:13" ht="15" customHeight="1">
      <c r="A23" s="44" t="s">
        <v>12</v>
      </c>
      <c r="B23" s="11">
        <f>+B22/$B$22*100</f>
        <v>100</v>
      </c>
      <c r="C23" s="15">
        <f>+C22/$B$22*100</f>
        <v>42.572037223904026</v>
      </c>
      <c r="D23" s="15">
        <f>+D22/$B$22*100</f>
        <v>57.427962776095974</v>
      </c>
      <c r="E23" s="15">
        <f>E22/D22*100</f>
        <v>91.46817649355721</v>
      </c>
      <c r="F23" s="15">
        <f>F22/D22*100</f>
        <v>7.223740726278797</v>
      </c>
      <c r="G23" s="15">
        <f>G22/D22*100</f>
        <v>1.3080827801639985</v>
      </c>
      <c r="H23" s="26">
        <f>+H22/H22*100</f>
        <v>100</v>
      </c>
      <c r="I23" s="15">
        <f>+I22/H22*100</f>
        <v>36.91482325273756</v>
      </c>
      <c r="J23" s="15">
        <f>+J22/H22*100</f>
        <v>63.08517674726244</v>
      </c>
      <c r="K23" s="15">
        <f>+K22/J22*100</f>
        <v>83.77213420316869</v>
      </c>
      <c r="L23" s="15">
        <f>+L22/J22*100</f>
        <v>13.606710158434296</v>
      </c>
      <c r="M23" s="16">
        <f>+M22/J22*100</f>
        <v>2.6211556383970174</v>
      </c>
    </row>
    <row r="24" spans="1:13" ht="15" customHeight="1">
      <c r="A24" s="44" t="s">
        <v>10</v>
      </c>
      <c r="B24" s="22">
        <f aca="true" t="shared" si="3" ref="B24:G24">+B22/B7*100</f>
        <v>29.606639004149375</v>
      </c>
      <c r="C24" s="15">
        <f t="shared" si="3"/>
        <v>41.73903484665274</v>
      </c>
      <c r="D24" s="15">
        <f t="shared" si="3"/>
        <v>24.357998858664637</v>
      </c>
      <c r="E24" s="15">
        <f t="shared" si="3"/>
        <v>27.023129722558693</v>
      </c>
      <c r="F24" s="15">
        <f t="shared" si="3"/>
        <v>12.679917751884853</v>
      </c>
      <c r="G24" s="15">
        <f t="shared" si="3"/>
        <v>8.667529107373868</v>
      </c>
      <c r="H24" s="22">
        <f>+H22/$H$7*100</f>
        <v>31.35542446308415</v>
      </c>
      <c r="I24" s="15">
        <f>+I22/$I$7*100</f>
        <v>31.22396966494685</v>
      </c>
      <c r="J24" s="15">
        <f>+J22/$J$7*100</f>
        <v>31.432860961587757</v>
      </c>
      <c r="K24" s="15">
        <f>+K22/$K$7*100</f>
        <v>30.575279561205832</v>
      </c>
      <c r="L24" s="15">
        <f>+L22/$L$7*100</f>
        <v>36.18339529120198</v>
      </c>
      <c r="M24" s="16">
        <f>+M22/$M$7*100</f>
        <v>40.0355871886121</v>
      </c>
    </row>
    <row r="25" spans="1:13" ht="15" customHeight="1">
      <c r="A25" s="46"/>
      <c r="B25" s="11"/>
      <c r="C25" s="12"/>
      <c r="D25" s="12"/>
      <c r="E25" s="12"/>
      <c r="F25" s="12"/>
      <c r="G25" s="12"/>
      <c r="H25" s="19"/>
      <c r="M25" s="20"/>
    </row>
    <row r="26" spans="1:13" ht="15" customHeight="1">
      <c r="A26" s="106" t="s">
        <v>15</v>
      </c>
      <c r="B26" s="11">
        <v>35063</v>
      </c>
      <c r="C26" s="12">
        <v>1580</v>
      </c>
      <c r="D26" s="12">
        <v>33483</v>
      </c>
      <c r="E26" s="12">
        <v>17835</v>
      </c>
      <c r="F26" s="12">
        <v>9183</v>
      </c>
      <c r="G26" s="12">
        <v>6466</v>
      </c>
      <c r="H26" s="19">
        <v>39673</v>
      </c>
      <c r="I26" s="14">
        <f>H26-J26</f>
        <v>3187</v>
      </c>
      <c r="J26" s="14">
        <v>36486</v>
      </c>
      <c r="K26" s="14">
        <v>22386</v>
      </c>
      <c r="L26" s="14">
        <v>9583</v>
      </c>
      <c r="M26" s="20">
        <v>4517</v>
      </c>
    </row>
    <row r="27" spans="1:13" ht="15" customHeight="1">
      <c r="A27" s="44" t="s">
        <v>12</v>
      </c>
      <c r="B27" s="11">
        <f>+B26/$B$26*100</f>
        <v>100</v>
      </c>
      <c r="C27" s="15">
        <f>+C26/$B$26*100</f>
        <v>4.5061746000057035</v>
      </c>
      <c r="D27" s="15">
        <f>+D26/$B$26*100</f>
        <v>95.4938253999943</v>
      </c>
      <c r="E27" s="15">
        <f>E26/D26*100</f>
        <v>53.2658363945883</v>
      </c>
      <c r="F27" s="15">
        <f>F26/D26*100</f>
        <v>27.42585789803781</v>
      </c>
      <c r="G27" s="15">
        <f>G26/D26*100</f>
        <v>19.311292297583847</v>
      </c>
      <c r="H27" s="26">
        <f>+H26/H26*100</f>
        <v>100</v>
      </c>
      <c r="I27" s="15">
        <f>+I26/H26*100</f>
        <v>8.033171174350313</v>
      </c>
      <c r="J27" s="15">
        <f>+J26/H26*100</f>
        <v>91.96682882564969</v>
      </c>
      <c r="K27" s="15">
        <f>+K26/J26*100</f>
        <v>61.35504028942608</v>
      </c>
      <c r="L27" s="15">
        <f>+L26/J26*100</f>
        <v>26.264868716768074</v>
      </c>
      <c r="M27" s="16">
        <f>+M26/J26*100</f>
        <v>12.380090993805844</v>
      </c>
    </row>
    <row r="28" spans="1:13" ht="15" customHeight="1">
      <c r="A28" s="44" t="s">
        <v>16</v>
      </c>
      <c r="B28" s="22">
        <f aca="true" t="shared" si="4" ref="B28:G28">+B26/B31*100</f>
        <v>94.40764674205708</v>
      </c>
      <c r="C28" s="15">
        <f t="shared" si="4"/>
        <v>206.266318537859</v>
      </c>
      <c r="D28" s="15">
        <f t="shared" si="4"/>
        <v>92.05201517567492</v>
      </c>
      <c r="E28" s="15">
        <f t="shared" si="4"/>
        <v>133.08708305350348</v>
      </c>
      <c r="F28" s="15">
        <f t="shared" si="4"/>
        <v>77.8220338983051</v>
      </c>
      <c r="G28" s="15">
        <f t="shared" si="4"/>
        <v>57.86647574727045</v>
      </c>
      <c r="H28" s="22">
        <f aca="true" t="shared" si="5" ref="H28:M28">H26/H31*100</f>
        <v>101.15760218261556</v>
      </c>
      <c r="I28" s="15">
        <f t="shared" si="5"/>
        <v>166.94604504976428</v>
      </c>
      <c r="J28" s="15">
        <f t="shared" si="5"/>
        <v>97.79147681586706</v>
      </c>
      <c r="K28" s="15">
        <f t="shared" si="5"/>
        <v>130.59914824105945</v>
      </c>
      <c r="L28" s="15">
        <f t="shared" si="5"/>
        <v>74.83210994846165</v>
      </c>
      <c r="M28" s="16">
        <f t="shared" si="5"/>
        <v>61.33894622487779</v>
      </c>
    </row>
    <row r="29" spans="1:13" ht="15" customHeight="1">
      <c r="A29" s="44" t="s">
        <v>17</v>
      </c>
      <c r="B29" s="22">
        <f aca="true" t="shared" si="6" ref="B29:G29">+B26/B7</f>
        <v>1.1639170124481328</v>
      </c>
      <c r="C29" s="15">
        <f t="shared" si="6"/>
        <v>0.1736836319665824</v>
      </c>
      <c r="D29" s="15">
        <f t="shared" si="6"/>
        <v>1.5923054974319955</v>
      </c>
      <c r="E29" s="15">
        <f t="shared" si="6"/>
        <v>1.0287246928534348</v>
      </c>
      <c r="F29" s="15">
        <f t="shared" si="6"/>
        <v>3.1470185058259084</v>
      </c>
      <c r="G29" s="15">
        <f t="shared" si="6"/>
        <v>8.364812419146183</v>
      </c>
      <c r="H29" s="22">
        <f aca="true" t="shared" si="7" ref="H29:M29">H26/H7</f>
        <v>0.9142086828279105</v>
      </c>
      <c r="I29" s="15">
        <f t="shared" si="7"/>
        <v>0.19811027537763412</v>
      </c>
      <c r="J29" s="15">
        <f t="shared" si="7"/>
        <v>1.3360430627265736</v>
      </c>
      <c r="K29" s="15">
        <f t="shared" si="7"/>
        <v>0.9518261830860155</v>
      </c>
      <c r="L29" s="15">
        <f t="shared" si="7"/>
        <v>2.968711276332094</v>
      </c>
      <c r="M29" s="16">
        <f t="shared" si="7"/>
        <v>8.037366548042705</v>
      </c>
    </row>
    <row r="30" spans="1:13" ht="15" customHeight="1">
      <c r="A30" s="46"/>
      <c r="B30" s="11"/>
      <c r="C30" s="12"/>
      <c r="D30" s="12"/>
      <c r="E30" s="12"/>
      <c r="F30" s="12"/>
      <c r="G30" s="12"/>
      <c r="H30" s="19"/>
      <c r="M30" s="20"/>
    </row>
    <row r="31" spans="1:13" ht="15" customHeight="1">
      <c r="A31" s="106" t="s">
        <v>67</v>
      </c>
      <c r="B31" s="11">
        <v>37140</v>
      </c>
      <c r="C31" s="12">
        <v>766</v>
      </c>
      <c r="D31" s="12">
        <v>36374</v>
      </c>
      <c r="E31" s="12">
        <v>13401</v>
      </c>
      <c r="F31" s="12">
        <v>11800</v>
      </c>
      <c r="G31" s="12">
        <v>11174</v>
      </c>
      <c r="H31" s="19">
        <v>39219</v>
      </c>
      <c r="I31" s="14">
        <f>H31-J31</f>
        <v>1909</v>
      </c>
      <c r="J31" s="14">
        <v>37310</v>
      </c>
      <c r="K31" s="14">
        <v>17141</v>
      </c>
      <c r="L31" s="14">
        <v>12806</v>
      </c>
      <c r="M31" s="20">
        <v>7364</v>
      </c>
    </row>
    <row r="32" spans="1:13" ht="15" customHeight="1">
      <c r="A32" s="44" t="s">
        <v>12</v>
      </c>
      <c r="B32" s="11">
        <f>+B31/$B$31*100</f>
        <v>100</v>
      </c>
      <c r="C32" s="15">
        <f>+C31/$B$31*100</f>
        <v>2.0624663435648896</v>
      </c>
      <c r="D32" s="15">
        <f>+D31/$B$31*100</f>
        <v>97.93753365643511</v>
      </c>
      <c r="E32" s="15">
        <f>E31/D31*100</f>
        <v>36.842249958761755</v>
      </c>
      <c r="F32" s="15">
        <f>F31/D31*100</f>
        <v>32.440754385000275</v>
      </c>
      <c r="G32" s="15">
        <f>G31/D31*100</f>
        <v>30.71974487271128</v>
      </c>
      <c r="H32" s="26">
        <f>+H31/H31*100</f>
        <v>100</v>
      </c>
      <c r="I32" s="15">
        <f>+I31/H31*100</f>
        <v>4.8675386929804425</v>
      </c>
      <c r="J32" s="15">
        <f>+J31/H31*100</f>
        <v>95.13246130701955</v>
      </c>
      <c r="K32" s="15">
        <f>+K31/J31*100</f>
        <v>45.942106673813996</v>
      </c>
      <c r="L32" s="15">
        <f>+L31/J31*100</f>
        <v>34.323237737871885</v>
      </c>
      <c r="M32" s="16">
        <f>+M31/J31*100</f>
        <v>19.73733583489681</v>
      </c>
    </row>
    <row r="33" spans="1:13" ht="15" customHeight="1">
      <c r="A33" s="44" t="s">
        <v>17</v>
      </c>
      <c r="B33" s="22">
        <f aca="true" t="shared" si="8" ref="B33:G33">+B31/B7</f>
        <v>1.232863070539419</v>
      </c>
      <c r="C33" s="15">
        <f t="shared" si="8"/>
        <v>0.08420358359898868</v>
      </c>
      <c r="D33" s="15">
        <f t="shared" si="8"/>
        <v>1.7297888529579608</v>
      </c>
      <c r="E33" s="15">
        <f t="shared" si="8"/>
        <v>0.7729711022668282</v>
      </c>
      <c r="F33" s="15">
        <f t="shared" si="8"/>
        <v>4.043865661411926</v>
      </c>
      <c r="G33" s="15">
        <f t="shared" si="8"/>
        <v>14.45536869340233</v>
      </c>
      <c r="H33" s="22">
        <f aca="true" t="shared" si="9" ref="H33:M33">H31/H7</f>
        <v>0.9037468891142041</v>
      </c>
      <c r="I33" s="15">
        <f t="shared" si="9"/>
        <v>0.1186672468452788</v>
      </c>
      <c r="J33" s="15">
        <f t="shared" si="9"/>
        <v>1.3662162656999524</v>
      </c>
      <c r="K33" s="15">
        <f t="shared" si="9"/>
        <v>0.7288150006377823</v>
      </c>
      <c r="L33" s="15">
        <f t="shared" si="9"/>
        <v>3.9671623296158613</v>
      </c>
      <c r="M33" s="16">
        <f t="shared" si="9"/>
        <v>13.103202846975089</v>
      </c>
    </row>
    <row r="34" spans="1:13" ht="15" customHeight="1">
      <c r="A34" s="107"/>
      <c r="B34" s="19"/>
      <c r="H34" s="19"/>
      <c r="M34" s="20"/>
    </row>
    <row r="35" spans="1:13" ht="15" customHeight="1">
      <c r="A35" s="108" t="s">
        <v>68</v>
      </c>
      <c r="B35" s="11">
        <v>1968</v>
      </c>
      <c r="C35" s="12">
        <v>334</v>
      </c>
      <c r="D35" s="12">
        <v>1634</v>
      </c>
      <c r="E35" s="12">
        <v>1108</v>
      </c>
      <c r="F35" s="12">
        <v>328</v>
      </c>
      <c r="G35" s="12">
        <v>197</v>
      </c>
      <c r="H35" s="19">
        <v>3451</v>
      </c>
      <c r="I35" s="14">
        <f>H35-J35</f>
        <v>805</v>
      </c>
      <c r="J35" s="14">
        <v>2646</v>
      </c>
      <c r="K35" s="14">
        <v>2049</v>
      </c>
      <c r="L35" s="14">
        <v>475</v>
      </c>
      <c r="M35" s="20">
        <v>121</v>
      </c>
    </row>
    <row r="36" spans="1:13" ht="15" customHeight="1">
      <c r="A36" s="44" t="s">
        <v>12</v>
      </c>
      <c r="B36" s="26">
        <f>+B35/$B$35*100</f>
        <v>100</v>
      </c>
      <c r="C36" s="15">
        <f>+C35/$B$35*100</f>
        <v>16.971544715447155</v>
      </c>
      <c r="D36" s="15">
        <f>+D35/$B$35*100</f>
        <v>83.02845528455285</v>
      </c>
      <c r="E36" s="15">
        <f>E35/D35*100</f>
        <v>67.80905752753978</v>
      </c>
      <c r="F36" s="15">
        <f>F35/D35*100</f>
        <v>20.0734394124847</v>
      </c>
      <c r="G36" s="15">
        <f>G35/D35*100</f>
        <v>12.056303549571604</v>
      </c>
      <c r="H36" s="26">
        <f>+H35/H35*100</f>
        <v>100</v>
      </c>
      <c r="I36" s="15">
        <f>+I35/H35*100</f>
        <v>23.32657200811359</v>
      </c>
      <c r="J36" s="15">
        <f>+J35/H35*100</f>
        <v>76.67342799188641</v>
      </c>
      <c r="K36" s="15">
        <f>+K35/J35*100</f>
        <v>77.43764172335601</v>
      </c>
      <c r="L36" s="15">
        <f>+L35/J35*100</f>
        <v>17.95162509448224</v>
      </c>
      <c r="M36" s="16">
        <f>+M35/J35*100</f>
        <v>4.572940287226002</v>
      </c>
    </row>
    <row r="37" spans="1:13" ht="15" customHeight="1">
      <c r="A37" s="44" t="s">
        <v>18</v>
      </c>
      <c r="B37" s="22">
        <f aca="true" t="shared" si="10" ref="B37:G37">+B35/B31*100</f>
        <v>5.298869143780291</v>
      </c>
      <c r="C37" s="15">
        <f t="shared" si="10"/>
        <v>43.60313315926893</v>
      </c>
      <c r="D37" s="15">
        <f t="shared" si="10"/>
        <v>4.4922197173805465</v>
      </c>
      <c r="E37" s="15">
        <f t="shared" si="10"/>
        <v>8.268039698529961</v>
      </c>
      <c r="F37" s="15">
        <f t="shared" si="10"/>
        <v>2.7796610169491522</v>
      </c>
      <c r="G37" s="15">
        <f t="shared" si="10"/>
        <v>1.7630212994451406</v>
      </c>
      <c r="H37" s="22">
        <f aca="true" t="shared" si="11" ref="H37:M37">H35/H31*100</f>
        <v>8.799306458604248</v>
      </c>
      <c r="I37" s="15">
        <f t="shared" si="11"/>
        <v>42.168674698795186</v>
      </c>
      <c r="J37" s="15">
        <f t="shared" si="11"/>
        <v>7.0919324577861165</v>
      </c>
      <c r="K37" s="15">
        <f t="shared" si="11"/>
        <v>11.953794994457732</v>
      </c>
      <c r="L37" s="15">
        <f t="shared" si="11"/>
        <v>3.7091988130563793</v>
      </c>
      <c r="M37" s="16">
        <f t="shared" si="11"/>
        <v>1.6431287343834873</v>
      </c>
    </row>
    <row r="38" spans="1:13" ht="15" customHeight="1">
      <c r="A38" s="44" t="s">
        <v>17</v>
      </c>
      <c r="B38" s="22">
        <f aca="true" t="shared" si="12" ref="B38:G38">+B35/B7</f>
        <v>0.06532780082987552</v>
      </c>
      <c r="C38" s="15">
        <f t="shared" si="12"/>
        <v>0.036715400681543366</v>
      </c>
      <c r="D38" s="15">
        <f t="shared" si="12"/>
        <v>0.0777059159216283</v>
      </c>
      <c r="E38" s="15">
        <f t="shared" si="12"/>
        <v>0.06390955759358598</v>
      </c>
      <c r="F38" s="15">
        <f t="shared" si="12"/>
        <v>0.11240575736806031</v>
      </c>
      <c r="G38" s="15">
        <f t="shared" si="12"/>
        <v>0.25485122897800777</v>
      </c>
      <c r="H38" s="22">
        <f aca="true" t="shared" si="13" ref="H38:M38">H35/H7</f>
        <v>0.07952345838326114</v>
      </c>
      <c r="I38" s="15">
        <f t="shared" si="13"/>
        <v>0.0500404052962019</v>
      </c>
      <c r="J38" s="15">
        <f t="shared" si="13"/>
        <v>0.09689113479072833</v>
      </c>
      <c r="K38" s="15">
        <f t="shared" si="13"/>
        <v>0.08712105106509631</v>
      </c>
      <c r="L38" s="15">
        <f t="shared" si="13"/>
        <v>0.14714993804213136</v>
      </c>
      <c r="M38" s="16">
        <f t="shared" si="13"/>
        <v>0.21530249110320285</v>
      </c>
    </row>
    <row r="39" spans="1:13" ht="15" customHeight="1">
      <c r="A39" s="109"/>
      <c r="B39" s="11"/>
      <c r="C39" s="12"/>
      <c r="D39" s="12"/>
      <c r="E39" s="12"/>
      <c r="F39" s="12"/>
      <c r="G39" s="12"/>
      <c r="H39" s="19"/>
      <c r="M39" s="20"/>
    </row>
    <row r="40" spans="1:13" ht="15" customHeight="1">
      <c r="A40" s="108" t="s">
        <v>69</v>
      </c>
      <c r="B40" s="11">
        <v>32828</v>
      </c>
      <c r="C40" s="12">
        <v>84</v>
      </c>
      <c r="D40" s="12">
        <v>32744</v>
      </c>
      <c r="E40" s="12">
        <v>11161</v>
      </c>
      <c r="F40" s="12">
        <v>10919</v>
      </c>
      <c r="G40" s="12">
        <v>10664</v>
      </c>
      <c r="H40" s="19">
        <v>29789</v>
      </c>
      <c r="I40" s="14">
        <f>H40-J40</f>
        <v>164</v>
      </c>
      <c r="J40" s="14">
        <v>29625</v>
      </c>
      <c r="K40" s="14">
        <v>12179</v>
      </c>
      <c r="L40" s="14">
        <v>11036</v>
      </c>
      <c r="M40" s="20">
        <v>6410</v>
      </c>
    </row>
    <row r="41" spans="1:13" ht="15" customHeight="1">
      <c r="A41" s="44" t="s">
        <v>12</v>
      </c>
      <c r="B41" s="11">
        <f>+B40/$B$40*100</f>
        <v>100</v>
      </c>
      <c r="C41" s="15">
        <f>+C40/$B$40*100</f>
        <v>0.2558791275740222</v>
      </c>
      <c r="D41" s="15">
        <f>+D40/$B$40*100</f>
        <v>99.74412087242598</v>
      </c>
      <c r="E41" s="15">
        <f>E40/D40*100</f>
        <v>34.08563400928414</v>
      </c>
      <c r="F41" s="15">
        <f>F40/D40*100</f>
        <v>33.346567310041536</v>
      </c>
      <c r="G41" s="15">
        <f>G40/D40*100</f>
        <v>32.56779868067432</v>
      </c>
      <c r="H41" s="26">
        <f>+H40/H40*100</f>
        <v>100</v>
      </c>
      <c r="I41" s="15">
        <f>+I40/H40*100</f>
        <v>0.5505387894860518</v>
      </c>
      <c r="J41" s="15">
        <f>+J40/H40*100</f>
        <v>99.44946121051395</v>
      </c>
      <c r="K41" s="15">
        <f>+K40/J40*100</f>
        <v>41.11054852320675</v>
      </c>
      <c r="L41" s="15">
        <f>+L40/J40*100</f>
        <v>37.25232067510548</v>
      </c>
      <c r="M41" s="16">
        <f>+M40/J40*100</f>
        <v>21.637130801687764</v>
      </c>
    </row>
    <row r="42" spans="1:13" ht="15" customHeight="1">
      <c r="A42" s="44" t="s">
        <v>16</v>
      </c>
      <c r="B42" s="22">
        <f aca="true" t="shared" si="14" ref="B42:G42">+B40/B31*100</f>
        <v>88.38987614431879</v>
      </c>
      <c r="C42" s="15">
        <f t="shared" si="14"/>
        <v>10.966057441253264</v>
      </c>
      <c r="D42" s="15">
        <f t="shared" si="14"/>
        <v>90.02034420190246</v>
      </c>
      <c r="E42" s="15">
        <f t="shared" si="14"/>
        <v>83.28482949033655</v>
      </c>
      <c r="F42" s="15">
        <f t="shared" si="14"/>
        <v>92.53389830508475</v>
      </c>
      <c r="G42" s="15">
        <f t="shared" si="14"/>
        <v>95.43583318417755</v>
      </c>
      <c r="H42" s="22">
        <f aca="true" t="shared" si="15" ref="H42:M42">H40/H31*100</f>
        <v>75.95553175756649</v>
      </c>
      <c r="I42" s="15">
        <f t="shared" si="15"/>
        <v>8.590885280251442</v>
      </c>
      <c r="J42" s="15">
        <f t="shared" si="15"/>
        <v>79.40230501206112</v>
      </c>
      <c r="K42" s="15">
        <f t="shared" si="15"/>
        <v>71.05186395192813</v>
      </c>
      <c r="L42" s="15">
        <f t="shared" si="15"/>
        <v>86.17835389661096</v>
      </c>
      <c r="M42" s="16">
        <f t="shared" si="15"/>
        <v>87.04508419337317</v>
      </c>
    </row>
    <row r="43" spans="1:13" ht="15" customHeight="1">
      <c r="A43" s="45" t="s">
        <v>17</v>
      </c>
      <c r="B43" s="41">
        <f aca="true" t="shared" si="16" ref="B43:G43">+B40/B7</f>
        <v>1.0897261410788381</v>
      </c>
      <c r="C43" s="42">
        <f t="shared" si="16"/>
        <v>0.00923381334505881</v>
      </c>
      <c r="D43" s="42">
        <f t="shared" si="16"/>
        <v>1.5571618793988966</v>
      </c>
      <c r="E43" s="42">
        <f t="shared" si="16"/>
        <v>0.6437676645325028</v>
      </c>
      <c r="F43" s="42">
        <f t="shared" si="16"/>
        <v>3.7419465387251543</v>
      </c>
      <c r="G43" s="42">
        <f t="shared" si="16"/>
        <v>13.795601552393274</v>
      </c>
      <c r="H43" s="41">
        <f aca="true" t="shared" si="17" ref="H43:M43">H40/H7</f>
        <v>0.6864457553691584</v>
      </c>
      <c r="I43" s="42">
        <f t="shared" si="17"/>
        <v>0.010194567041710697</v>
      </c>
      <c r="J43" s="42">
        <f t="shared" si="17"/>
        <v>1.0848072064154675</v>
      </c>
      <c r="K43" s="42">
        <f t="shared" si="17"/>
        <v>0.5178366427144011</v>
      </c>
      <c r="L43" s="42">
        <f t="shared" si="17"/>
        <v>3.418835192069393</v>
      </c>
      <c r="M43" s="43">
        <f t="shared" si="17"/>
        <v>11.405693950177936</v>
      </c>
    </row>
    <row r="44" spans="1:13" ht="15" customHeight="1">
      <c r="A44" s="124" t="s">
        <v>54</v>
      </c>
      <c r="B44" s="22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5" customHeight="1">
      <c r="A45" s="108" t="s">
        <v>19</v>
      </c>
      <c r="B45" s="27"/>
      <c r="C45" s="28"/>
      <c r="D45" s="12">
        <v>45902</v>
      </c>
      <c r="E45" s="12">
        <v>16262</v>
      </c>
      <c r="F45" s="12">
        <v>16000</v>
      </c>
      <c r="G45" s="12">
        <v>13640</v>
      </c>
      <c r="H45" s="85"/>
      <c r="I45" s="30"/>
      <c r="J45" s="14">
        <v>44527</v>
      </c>
      <c r="K45" s="14">
        <v>17389</v>
      </c>
      <c r="L45" s="14">
        <v>17383</v>
      </c>
      <c r="M45" s="20">
        <v>9756</v>
      </c>
    </row>
    <row r="46" spans="1:13" ht="15" customHeight="1">
      <c r="A46" s="44" t="s">
        <v>8</v>
      </c>
      <c r="B46" s="27"/>
      <c r="C46" s="28"/>
      <c r="D46" s="12">
        <f>+D45/$D$45*100</f>
        <v>100</v>
      </c>
      <c r="E46" s="15">
        <f>+E45/$D$45*100</f>
        <v>35.427650211319765</v>
      </c>
      <c r="F46" s="15">
        <f>+F45/$D$45*100</f>
        <v>34.856868981743716</v>
      </c>
      <c r="G46" s="15">
        <f>+G45/$D$45*100</f>
        <v>29.71548080693652</v>
      </c>
      <c r="H46" s="85"/>
      <c r="I46" s="30"/>
      <c r="J46" s="21">
        <f>K46+L46+M46</f>
        <v>100.00224582837379</v>
      </c>
      <c r="K46" s="21">
        <f>K45/J45*100</f>
        <v>39.05270959193298</v>
      </c>
      <c r="L46" s="21">
        <f>L45/J45*100</f>
        <v>39.03923462169021</v>
      </c>
      <c r="M46" s="25">
        <f>M45/J45*100</f>
        <v>21.9103016147506</v>
      </c>
    </row>
    <row r="47" spans="1:13" ht="15" customHeight="1">
      <c r="A47" s="109"/>
      <c r="B47" s="31"/>
      <c r="C47" s="32"/>
      <c r="D47" s="12"/>
      <c r="E47" s="12"/>
      <c r="F47" s="12"/>
      <c r="G47" s="12"/>
      <c r="H47" s="19"/>
      <c r="M47" s="20"/>
    </row>
    <row r="48" spans="1:13" ht="15" customHeight="1">
      <c r="A48" s="108" t="s">
        <v>73</v>
      </c>
      <c r="B48" s="33"/>
      <c r="C48" s="34"/>
      <c r="D48" s="17">
        <v>153.5</v>
      </c>
      <c r="E48" s="17">
        <v>176.7</v>
      </c>
      <c r="F48" s="17">
        <v>155.9</v>
      </c>
      <c r="G48" s="17">
        <v>130.7</v>
      </c>
      <c r="H48" s="146"/>
      <c r="I48" s="147"/>
      <c r="J48" s="148">
        <v>167.66</v>
      </c>
      <c r="K48" s="148">
        <v>173.78</v>
      </c>
      <c r="L48" s="148">
        <v>149.98</v>
      </c>
      <c r="M48" s="141">
        <v>158.3</v>
      </c>
    </row>
    <row r="49" spans="1:13" ht="15" customHeight="1">
      <c r="A49" s="109"/>
      <c r="B49" s="31"/>
      <c r="C49" s="32"/>
      <c r="H49" s="19"/>
      <c r="M49" s="20"/>
    </row>
    <row r="50" spans="1:13" ht="15" customHeight="1">
      <c r="A50" s="108" t="s">
        <v>20</v>
      </c>
      <c r="B50" s="11"/>
      <c r="C50" s="12"/>
      <c r="D50" s="12"/>
      <c r="E50" s="12"/>
      <c r="F50" s="12"/>
      <c r="G50" s="12"/>
      <c r="H50" s="19"/>
      <c r="M50" s="20"/>
    </row>
    <row r="51" spans="1:13" ht="15" customHeight="1">
      <c r="A51" s="44" t="s">
        <v>21</v>
      </c>
      <c r="B51" s="27"/>
      <c r="C51" s="28"/>
      <c r="D51" s="12">
        <v>4214</v>
      </c>
      <c r="E51" s="12">
        <v>3281</v>
      </c>
      <c r="F51" s="12">
        <v>737</v>
      </c>
      <c r="G51" s="12">
        <v>196</v>
      </c>
      <c r="H51" s="85"/>
      <c r="I51" s="30"/>
      <c r="J51" s="14">
        <v>4401</v>
      </c>
      <c r="K51" s="14">
        <v>3609</v>
      </c>
      <c r="L51" s="14">
        <v>699</v>
      </c>
      <c r="M51" s="20">
        <v>93</v>
      </c>
    </row>
    <row r="52" spans="1:13" ht="15" customHeight="1">
      <c r="A52" s="44" t="s">
        <v>22</v>
      </c>
      <c r="B52" s="27"/>
      <c r="C52" s="28"/>
      <c r="D52" s="15">
        <f>+D51/D7*100</f>
        <v>20.03994673768309</v>
      </c>
      <c r="E52" s="15">
        <f>+E51/E7*100</f>
        <v>18.92484282171079</v>
      </c>
      <c r="F52" s="15">
        <f>+F51/F7*100</f>
        <v>25.257025359835506</v>
      </c>
      <c r="G52" s="15">
        <f>+G51/G7*100</f>
        <v>25.35575679172057</v>
      </c>
      <c r="H52" s="85"/>
      <c r="I52" s="30"/>
      <c r="J52" s="15">
        <f>J51/J7*100</f>
        <v>16.11556629682522</v>
      </c>
      <c r="K52" s="15">
        <f>K51/K7*100</f>
        <v>15.345040180279772</v>
      </c>
      <c r="L52" s="15">
        <f>L51/L7*100</f>
        <v>21.654275092936803</v>
      </c>
      <c r="M52" s="16">
        <f>M51/M7*100</f>
        <v>16.548042704626333</v>
      </c>
    </row>
    <row r="53" spans="1:13" ht="15" customHeight="1">
      <c r="A53" s="44" t="s">
        <v>40</v>
      </c>
      <c r="B53" s="27"/>
      <c r="C53" s="28"/>
      <c r="D53" s="12">
        <v>3400</v>
      </c>
      <c r="E53" s="12">
        <v>1222</v>
      </c>
      <c r="F53" s="12">
        <v>1077</v>
      </c>
      <c r="G53" s="12">
        <v>1101</v>
      </c>
      <c r="H53" s="85"/>
      <c r="I53" s="30"/>
      <c r="J53" s="14">
        <v>4908</v>
      </c>
      <c r="K53" s="14">
        <v>2266</v>
      </c>
      <c r="L53" s="14">
        <v>1929</v>
      </c>
      <c r="M53" s="20">
        <v>713</v>
      </c>
    </row>
    <row r="54" spans="1:13" ht="15" customHeight="1">
      <c r="A54" s="44" t="s">
        <v>23</v>
      </c>
      <c r="B54" s="27"/>
      <c r="C54" s="28"/>
      <c r="D54" s="15">
        <f>+D53/D40*100</f>
        <v>10.383581724896164</v>
      </c>
      <c r="E54" s="15">
        <f>+E53/E40*100</f>
        <v>10.948839709703432</v>
      </c>
      <c r="F54" s="15">
        <f>+F53/F40*100</f>
        <v>9.863540617272644</v>
      </c>
      <c r="G54" s="15">
        <f>+G53/G40*100</f>
        <v>10.324456114028507</v>
      </c>
      <c r="H54" s="85"/>
      <c r="I54" s="30"/>
      <c r="J54" s="15">
        <f>J53/J40*100</f>
        <v>16.567088607594936</v>
      </c>
      <c r="K54" s="15">
        <f>K53/K40*100</f>
        <v>18.605796863453484</v>
      </c>
      <c r="L54" s="15">
        <f>L53/L40*100</f>
        <v>17.479159115621602</v>
      </c>
      <c r="M54" s="16">
        <f>M53/M40*100</f>
        <v>11.123244929797192</v>
      </c>
    </row>
    <row r="55" spans="1:13" ht="15" customHeight="1">
      <c r="A55" s="44"/>
      <c r="B55" s="31"/>
      <c r="C55" s="32"/>
      <c r="D55" s="15"/>
      <c r="E55" s="15"/>
      <c r="F55" s="15"/>
      <c r="G55" s="15"/>
      <c r="H55" s="19"/>
      <c r="M55" s="20"/>
    </row>
    <row r="56" spans="1:13" ht="15" customHeight="1">
      <c r="A56" s="108" t="s">
        <v>43</v>
      </c>
      <c r="B56" s="19"/>
      <c r="H56" s="19"/>
      <c r="M56" s="20"/>
    </row>
    <row r="57" spans="1:13" ht="15" customHeight="1">
      <c r="A57" s="110" t="s">
        <v>34</v>
      </c>
      <c r="B57" s="19"/>
      <c r="H57" s="19"/>
      <c r="M57" s="20"/>
    </row>
    <row r="58" spans="1:13" ht="15" customHeight="1">
      <c r="A58" s="44" t="s">
        <v>21</v>
      </c>
      <c r="B58" s="11">
        <v>9415</v>
      </c>
      <c r="C58" s="12">
        <v>1190</v>
      </c>
      <c r="D58" s="12">
        <v>8225</v>
      </c>
      <c r="E58" s="12">
        <v>5894</v>
      </c>
      <c r="F58" s="12">
        <v>1781</v>
      </c>
      <c r="G58" s="12">
        <v>550</v>
      </c>
      <c r="H58" s="19">
        <v>11853</v>
      </c>
      <c r="I58" s="14">
        <f>H58-J58</f>
        <v>2312</v>
      </c>
      <c r="J58" s="14">
        <v>9541</v>
      </c>
      <c r="K58" s="14">
        <v>7154</v>
      </c>
      <c r="L58" s="14">
        <v>1972</v>
      </c>
      <c r="M58" s="20">
        <v>415</v>
      </c>
    </row>
    <row r="59" spans="1:13" ht="15" customHeight="1">
      <c r="A59" s="44" t="s">
        <v>10</v>
      </c>
      <c r="B59" s="22">
        <f>+B58/B7*100</f>
        <v>31.25311203319502</v>
      </c>
      <c r="C59" s="15">
        <f>+C58/C7*100</f>
        <v>13.08123557216665</v>
      </c>
      <c r="D59" s="15">
        <f>+D58/D7*100</f>
        <v>39.114513981358186</v>
      </c>
      <c r="E59" s="15">
        <v>34</v>
      </c>
      <c r="F59" s="15">
        <v>61.03</v>
      </c>
      <c r="G59" s="15">
        <v>71.15</v>
      </c>
      <c r="H59" s="22">
        <f aca="true" t="shared" si="18" ref="H59:M59">H58/H7*100</f>
        <v>27.31357728822933</v>
      </c>
      <c r="I59" s="15">
        <f t="shared" si="18"/>
        <v>14.371853049045813</v>
      </c>
      <c r="J59" s="15">
        <f t="shared" si="18"/>
        <v>34.937200190413414</v>
      </c>
      <c r="K59" s="15">
        <f t="shared" si="18"/>
        <v>30.417959947276668</v>
      </c>
      <c r="L59" s="15">
        <f t="shared" si="18"/>
        <v>61.09045848822801</v>
      </c>
      <c r="M59" s="16">
        <f t="shared" si="18"/>
        <v>73.84341637010677</v>
      </c>
    </row>
    <row r="60" spans="1:13" ht="15" customHeight="1">
      <c r="A60" s="44" t="s">
        <v>24</v>
      </c>
      <c r="B60" s="11">
        <v>23187</v>
      </c>
      <c r="C60" s="12">
        <v>2007</v>
      </c>
      <c r="D60" s="12">
        <v>21180</v>
      </c>
      <c r="E60" s="12">
        <v>12034</v>
      </c>
      <c r="F60" s="12">
        <v>5436</v>
      </c>
      <c r="G60" s="12">
        <v>3710</v>
      </c>
      <c r="H60" s="19">
        <v>33293</v>
      </c>
      <c r="I60" s="14">
        <f>H60-J60</f>
        <v>4998</v>
      </c>
      <c r="J60" s="14">
        <v>28295</v>
      </c>
      <c r="K60" s="14">
        <v>17246</v>
      </c>
      <c r="L60" s="14">
        <v>7887</v>
      </c>
      <c r="M60" s="20">
        <v>3162</v>
      </c>
    </row>
    <row r="61" spans="1:13" ht="15" customHeight="1">
      <c r="A61" s="44" t="s">
        <v>8</v>
      </c>
      <c r="B61" s="11">
        <f>+B60/$B$60*100</f>
        <v>100</v>
      </c>
      <c r="C61" s="15">
        <f>+C60/$B$60*100</f>
        <v>8.655712252555311</v>
      </c>
      <c r="D61" s="15">
        <f>+D60/$B$60*100</f>
        <v>91.34428774744468</v>
      </c>
      <c r="E61" s="15">
        <f>E60/D60*100</f>
        <v>56.817752596789425</v>
      </c>
      <c r="F61" s="15">
        <f>F60/D60*100</f>
        <v>25.6657223796034</v>
      </c>
      <c r="G61" s="15">
        <f>G60/D60*100</f>
        <v>17.516525023607176</v>
      </c>
      <c r="H61" s="26">
        <f>+H60/H60*100</f>
        <v>100</v>
      </c>
      <c r="I61" s="15">
        <f>+I60/H60*100</f>
        <v>15.012164719310366</v>
      </c>
      <c r="J61" s="15">
        <f>+J60/H60*100</f>
        <v>84.98783528068964</v>
      </c>
      <c r="K61" s="15">
        <f>+K60/J60*100</f>
        <v>60.95069800318077</v>
      </c>
      <c r="L61" s="15">
        <f>+L60/J60*100</f>
        <v>27.874182717794664</v>
      </c>
      <c r="M61" s="16">
        <f>+M60/J60*100</f>
        <v>11.175119279024564</v>
      </c>
    </row>
    <row r="62" spans="1:13" ht="15" customHeight="1">
      <c r="A62" s="44" t="s">
        <v>25</v>
      </c>
      <c r="B62" s="22">
        <f aca="true" t="shared" si="19" ref="B62:G62">+B60/B7</f>
        <v>0.7696929460580912</v>
      </c>
      <c r="C62" s="15">
        <f t="shared" si="19"/>
        <v>0.220622183137298</v>
      </c>
      <c r="D62" s="15">
        <f t="shared" si="19"/>
        <v>1.0072284572950352</v>
      </c>
      <c r="E62" s="15">
        <f t="shared" si="19"/>
        <v>0.6941223971852108</v>
      </c>
      <c r="F62" s="15">
        <f t="shared" si="19"/>
        <v>1.8629198080877314</v>
      </c>
      <c r="G62" s="15">
        <f t="shared" si="19"/>
        <v>4.799482535575679</v>
      </c>
      <c r="H62" s="22">
        <f aca="true" t="shared" si="20" ref="H62:M62">H60/H7</f>
        <v>0.7671905244723016</v>
      </c>
      <c r="I62" s="15">
        <f t="shared" si="20"/>
        <v>0.3106856467955492</v>
      </c>
      <c r="J62" s="15">
        <f t="shared" si="20"/>
        <v>1.0361053132666886</v>
      </c>
      <c r="K62" s="15">
        <f t="shared" si="20"/>
        <v>0.7332794761682044</v>
      </c>
      <c r="L62" s="15">
        <f t="shared" si="20"/>
        <v>2.443308550185874</v>
      </c>
      <c r="M62" s="16">
        <f t="shared" si="20"/>
        <v>5.6263345195729535</v>
      </c>
    </row>
    <row r="63" spans="1:13" ht="15" customHeight="1">
      <c r="A63" s="44"/>
      <c r="B63" s="22"/>
      <c r="C63" s="15"/>
      <c r="D63" s="15"/>
      <c r="E63" s="15"/>
      <c r="F63" s="15"/>
      <c r="G63" s="15"/>
      <c r="H63" s="22"/>
      <c r="I63" s="15"/>
      <c r="J63" s="15"/>
      <c r="K63" s="15"/>
      <c r="L63" s="15"/>
      <c r="M63" s="16"/>
    </row>
    <row r="64" spans="1:13" ht="15" customHeight="1">
      <c r="A64" s="108" t="s">
        <v>70</v>
      </c>
      <c r="B64" s="19"/>
      <c r="H64" s="19"/>
      <c r="M64" s="20"/>
    </row>
    <row r="65" spans="1:13" ht="15" customHeight="1">
      <c r="A65" s="44" t="s">
        <v>26</v>
      </c>
      <c r="B65" s="11">
        <v>4757</v>
      </c>
      <c r="C65" s="12">
        <v>1002</v>
      </c>
      <c r="D65" s="12">
        <v>3755</v>
      </c>
      <c r="E65" s="12">
        <v>2825</v>
      </c>
      <c r="F65" s="12">
        <v>699</v>
      </c>
      <c r="G65" s="12">
        <v>231</v>
      </c>
      <c r="H65" s="19">
        <v>5111</v>
      </c>
      <c r="I65" s="14">
        <f>H65-J65</f>
        <v>1341</v>
      </c>
      <c r="J65" s="14">
        <v>3770</v>
      </c>
      <c r="K65" s="14">
        <v>2893</v>
      </c>
      <c r="L65" s="14">
        <v>695</v>
      </c>
      <c r="M65" s="20">
        <v>182</v>
      </c>
    </row>
    <row r="66" spans="1:13" ht="15" customHeight="1">
      <c r="A66" s="44" t="s">
        <v>10</v>
      </c>
      <c r="B66" s="22">
        <f aca="true" t="shared" si="21" ref="B66:G66">+B65/B7*100</f>
        <v>15.790871369294607</v>
      </c>
      <c r="C66" s="15">
        <f t="shared" si="21"/>
        <v>11.01462020446301</v>
      </c>
      <c r="D66" s="15">
        <f t="shared" si="21"/>
        <v>17.857142857142858</v>
      </c>
      <c r="E66" s="15">
        <f t="shared" si="21"/>
        <v>16.294629982119165</v>
      </c>
      <c r="F66" s="15">
        <f t="shared" si="21"/>
        <v>23.954763536668953</v>
      </c>
      <c r="G66" s="15">
        <f t="shared" si="21"/>
        <v>29.88357050452781</v>
      </c>
      <c r="H66" s="22">
        <f aca="true" t="shared" si="22" ref="H66:M66">H65/H7*100</f>
        <v>11.777583187390544</v>
      </c>
      <c r="I66" s="15">
        <f t="shared" si="22"/>
        <v>8.3359234164232</v>
      </c>
      <c r="J66" s="15">
        <f t="shared" si="22"/>
        <v>13.804972719616243</v>
      </c>
      <c r="K66" s="15">
        <f t="shared" si="22"/>
        <v>12.300693056677579</v>
      </c>
      <c r="L66" s="15">
        <f t="shared" si="22"/>
        <v>21.530359355638165</v>
      </c>
      <c r="M66" s="16">
        <f t="shared" si="22"/>
        <v>32.38434163701068</v>
      </c>
    </row>
    <row r="67" spans="1:13" ht="15" customHeight="1">
      <c r="A67" s="44" t="s">
        <v>27</v>
      </c>
      <c r="B67" s="11">
        <v>11935</v>
      </c>
      <c r="C67" s="12">
        <v>2150</v>
      </c>
      <c r="D67" s="12">
        <v>9785</v>
      </c>
      <c r="E67" s="12">
        <v>6341</v>
      </c>
      <c r="F67" s="12">
        <v>2128</v>
      </c>
      <c r="G67" s="12">
        <v>1316</v>
      </c>
      <c r="H67" s="19">
        <v>14276</v>
      </c>
      <c r="I67" s="14">
        <f>H67-J67</f>
        <v>3088</v>
      </c>
      <c r="J67" s="14">
        <v>11188</v>
      </c>
      <c r="K67" s="14">
        <v>7837</v>
      </c>
      <c r="L67" s="14">
        <v>2465</v>
      </c>
      <c r="M67" s="20">
        <v>886</v>
      </c>
    </row>
    <row r="68" spans="1:13" ht="15" customHeight="1">
      <c r="A68" s="44" t="s">
        <v>12</v>
      </c>
      <c r="B68" s="11">
        <f>+B67/$B$67*100</f>
        <v>100</v>
      </c>
      <c r="C68" s="15">
        <f>+C67/$B$67*100</f>
        <v>18.014243820695434</v>
      </c>
      <c r="D68" s="15">
        <f>+D67/$B$67*100</f>
        <v>81.98575617930457</v>
      </c>
      <c r="E68" s="15">
        <f>E67/D67*100</f>
        <v>64.8032703117016</v>
      </c>
      <c r="F68" s="15">
        <f>F67/D67*100</f>
        <v>21.74757281553398</v>
      </c>
      <c r="G68" s="15">
        <f>G67/D67*100</f>
        <v>13.449156872764437</v>
      </c>
      <c r="H68" s="26">
        <f>+H67/H67*100</f>
        <v>100</v>
      </c>
      <c r="I68" s="15">
        <f>+I67/H67*100</f>
        <v>21.630708882039787</v>
      </c>
      <c r="J68" s="15">
        <f>+J67/H67*100</f>
        <v>78.36929111796022</v>
      </c>
      <c r="K68" s="15">
        <f>+K67/J67*100</f>
        <v>70.04826599928495</v>
      </c>
      <c r="L68" s="15">
        <f>+L67/J67*100</f>
        <v>22.03253485877726</v>
      </c>
      <c r="M68" s="16">
        <f>+M67/J67*100</f>
        <v>7.919199141937791</v>
      </c>
    </row>
    <row r="69" spans="1:13" ht="15" customHeight="1">
      <c r="A69" s="44" t="s">
        <v>35</v>
      </c>
      <c r="B69" s="22">
        <f aca="true" t="shared" si="23" ref="B69:G69">+B67/B7</f>
        <v>0.3961825726141079</v>
      </c>
      <c r="C69" s="15">
        <f t="shared" si="23"/>
        <v>0.23634165109376717</v>
      </c>
      <c r="D69" s="15">
        <f t="shared" si="23"/>
        <v>0.46533193836789044</v>
      </c>
      <c r="E69" s="15">
        <f t="shared" si="23"/>
        <v>0.3657495529791775</v>
      </c>
      <c r="F69" s="15">
        <f t="shared" si="23"/>
        <v>0.7292666209732693</v>
      </c>
      <c r="G69" s="15">
        <f t="shared" si="23"/>
        <v>1.702457956015524</v>
      </c>
      <c r="H69" s="22">
        <f aca="true" t="shared" si="24" ref="H69:M69">H67/H7</f>
        <v>0.32897041201954097</v>
      </c>
      <c r="I69" s="15">
        <f t="shared" si="24"/>
        <v>0.19195623795611363</v>
      </c>
      <c r="J69" s="15">
        <f t="shared" si="24"/>
        <v>0.40968178988611814</v>
      </c>
      <c r="K69" s="15">
        <f t="shared" si="24"/>
        <v>0.3332199498277988</v>
      </c>
      <c r="L69" s="15">
        <f t="shared" si="24"/>
        <v>0.7636307311028501</v>
      </c>
      <c r="M69" s="16">
        <f t="shared" si="24"/>
        <v>1.5765124555160142</v>
      </c>
    </row>
    <row r="70" spans="1:13" ht="15" customHeight="1">
      <c r="A70" s="44"/>
      <c r="B70" s="22"/>
      <c r="C70" s="15"/>
      <c r="D70" s="15"/>
      <c r="E70" s="15"/>
      <c r="F70" s="15"/>
      <c r="G70" s="15"/>
      <c r="H70" s="22"/>
      <c r="I70" s="15"/>
      <c r="J70" s="15"/>
      <c r="K70" s="15"/>
      <c r="L70" s="15"/>
      <c r="M70" s="16"/>
    </row>
    <row r="71" spans="1:13" ht="15" customHeight="1">
      <c r="A71" s="108" t="s">
        <v>71</v>
      </c>
      <c r="B71" s="19"/>
      <c r="H71" s="19"/>
      <c r="M71" s="20"/>
    </row>
    <row r="72" spans="1:13" ht="15" customHeight="1">
      <c r="A72" s="44" t="s">
        <v>26</v>
      </c>
      <c r="B72" s="11">
        <v>23559</v>
      </c>
      <c r="C72" s="12">
        <v>6001</v>
      </c>
      <c r="D72" s="12">
        <v>17558</v>
      </c>
      <c r="E72" s="12">
        <v>14220</v>
      </c>
      <c r="F72" s="12">
        <v>2638</v>
      </c>
      <c r="G72" s="12">
        <v>700</v>
      </c>
      <c r="H72" s="19">
        <v>32743</v>
      </c>
      <c r="I72" s="14">
        <f>H72-J72</f>
        <v>10599</v>
      </c>
      <c r="J72" s="14">
        <v>22144</v>
      </c>
      <c r="K72" s="14">
        <v>18827</v>
      </c>
      <c r="L72" s="14">
        <v>2834</v>
      </c>
      <c r="M72" s="20">
        <v>483</v>
      </c>
    </row>
    <row r="73" spans="1:13" ht="15" customHeight="1">
      <c r="A73" s="44" t="s">
        <v>28</v>
      </c>
      <c r="B73" s="22">
        <f aca="true" t="shared" si="25" ref="B73:G73">+B72/B7*100</f>
        <v>78.20414937759335</v>
      </c>
      <c r="C73" s="15">
        <f t="shared" si="25"/>
        <v>65.96680224249752</v>
      </c>
      <c r="D73" s="15">
        <f t="shared" si="25"/>
        <v>83.49819288567623</v>
      </c>
      <c r="E73" s="15">
        <f t="shared" si="25"/>
        <v>82.02111091884409</v>
      </c>
      <c r="F73" s="15">
        <f t="shared" si="25"/>
        <v>90.4043865661412</v>
      </c>
      <c r="G73" s="15">
        <f t="shared" si="25"/>
        <v>90.55627425614489</v>
      </c>
      <c r="H73" s="22">
        <f aca="true" t="shared" si="26" ref="H73:M73">H72/H7*100</f>
        <v>75.45165453037146</v>
      </c>
      <c r="I73" s="15">
        <f t="shared" si="26"/>
        <v>65.88549760676322</v>
      </c>
      <c r="J73" s="15">
        <f t="shared" si="26"/>
        <v>81.086821194478</v>
      </c>
      <c r="K73" s="15">
        <f t="shared" si="26"/>
        <v>80.05017220119903</v>
      </c>
      <c r="L73" s="15">
        <f t="shared" si="26"/>
        <v>87.79429987608425</v>
      </c>
      <c r="M73" s="16">
        <f t="shared" si="26"/>
        <v>85.94306049822063</v>
      </c>
    </row>
    <row r="74" spans="1:13" ht="15" customHeight="1">
      <c r="A74" s="44" t="s">
        <v>29</v>
      </c>
      <c r="B74" s="11">
        <v>193190</v>
      </c>
      <c r="C74" s="12">
        <v>35376</v>
      </c>
      <c r="D74" s="12">
        <v>157814</v>
      </c>
      <c r="E74" s="12">
        <v>113393</v>
      </c>
      <c r="F74" s="12">
        <v>31850</v>
      </c>
      <c r="G74" s="12">
        <v>12571</v>
      </c>
      <c r="H74" s="19">
        <v>219619</v>
      </c>
      <c r="I74" s="14">
        <f>H74-J74</f>
        <v>53934</v>
      </c>
      <c r="J74" s="14">
        <v>165685</v>
      </c>
      <c r="K74" s="14">
        <v>130047</v>
      </c>
      <c r="L74" s="14">
        <v>29024</v>
      </c>
      <c r="M74" s="20">
        <v>6614</v>
      </c>
    </row>
    <row r="75" spans="1:14" ht="15" customHeight="1">
      <c r="A75" s="44" t="s">
        <v>8</v>
      </c>
      <c r="B75" s="11">
        <f>+B74/$B$74*100</f>
        <v>100</v>
      </c>
      <c r="C75" s="15">
        <f>+C74/$B$74*100</f>
        <v>18.311506806770534</v>
      </c>
      <c r="D75" s="15">
        <f>+D74/$B$74*100</f>
        <v>81.68849319322946</v>
      </c>
      <c r="E75" s="15">
        <f>E74/D74*100</f>
        <v>71.85230714638752</v>
      </c>
      <c r="F75" s="15">
        <f>F74/D74*100</f>
        <v>20.18198638904026</v>
      </c>
      <c r="G75" s="15">
        <f>G74/D74*100</f>
        <v>7.965706464572218</v>
      </c>
      <c r="H75" s="26">
        <f>+H74/H74*100</f>
        <v>100</v>
      </c>
      <c r="I75" s="15">
        <f>+I74/H74*100</f>
        <v>24.557984509536972</v>
      </c>
      <c r="J75" s="15">
        <f>+J74/H74*100</f>
        <v>75.44201549046304</v>
      </c>
      <c r="K75" s="15">
        <f>+K74/J74*100</f>
        <v>78.4905090985907</v>
      </c>
      <c r="L75" s="15">
        <f>+L74/J74*100</f>
        <v>17.517578537586385</v>
      </c>
      <c r="M75" s="16">
        <f>+M74/J74*100</f>
        <v>3.9919123638229173</v>
      </c>
      <c r="N75" s="21"/>
    </row>
    <row r="76" spans="1:13" ht="15" customHeight="1">
      <c r="A76" s="44" t="s">
        <v>36</v>
      </c>
      <c r="B76" s="22">
        <f aca="true" t="shared" si="27" ref="B76:G76">+B74/B7</f>
        <v>6.412946058091286</v>
      </c>
      <c r="C76" s="15">
        <f t="shared" si="27"/>
        <v>3.8887545344619103</v>
      </c>
      <c r="D76" s="15">
        <f t="shared" si="27"/>
        <v>7.504945786570287</v>
      </c>
      <c r="E76" s="15">
        <f t="shared" si="27"/>
        <v>6.540520274557305</v>
      </c>
      <c r="F76" s="15">
        <f t="shared" si="27"/>
        <v>10.915010281014393</v>
      </c>
      <c r="G76" s="15">
        <f t="shared" si="27"/>
        <v>16.26261319534282</v>
      </c>
      <c r="H76" s="22">
        <f aca="true" t="shared" si="28" ref="H76:M76">H74/H7</f>
        <v>5.060812056410729</v>
      </c>
      <c r="I76" s="15">
        <f t="shared" si="28"/>
        <v>3.3526449928513706</v>
      </c>
      <c r="J76" s="15">
        <f t="shared" si="28"/>
        <v>6.067047493500311</v>
      </c>
      <c r="K76" s="15">
        <f t="shared" si="28"/>
        <v>5.529444279093499</v>
      </c>
      <c r="L76" s="15">
        <f t="shared" si="28"/>
        <v>8.991325898389096</v>
      </c>
      <c r="M76" s="16">
        <f t="shared" si="28"/>
        <v>11.768683274021353</v>
      </c>
    </row>
    <row r="77" spans="1:13" ht="15" customHeight="1">
      <c r="A77" s="44"/>
      <c r="B77" s="22"/>
      <c r="C77" s="15"/>
      <c r="D77" s="15"/>
      <c r="E77" s="15"/>
      <c r="F77" s="15"/>
      <c r="G77" s="15"/>
      <c r="H77" s="22"/>
      <c r="I77" s="15"/>
      <c r="J77" s="15"/>
      <c r="K77" s="15"/>
      <c r="L77" s="15"/>
      <c r="M77" s="16"/>
    </row>
    <row r="78" spans="1:13" ht="15" customHeight="1">
      <c r="A78" s="108" t="s">
        <v>72</v>
      </c>
      <c r="B78" s="11"/>
      <c r="C78" s="12"/>
      <c r="D78" s="12"/>
      <c r="E78" s="12"/>
      <c r="F78" s="12"/>
      <c r="G78" s="12"/>
      <c r="H78" s="19"/>
      <c r="M78" s="20"/>
    </row>
    <row r="79" spans="1:13" ht="15" customHeight="1">
      <c r="A79" s="44" t="s">
        <v>26</v>
      </c>
      <c r="B79" s="11">
        <v>20893</v>
      </c>
      <c r="C79" s="12">
        <v>5007</v>
      </c>
      <c r="D79" s="12">
        <v>15886</v>
      </c>
      <c r="E79" s="12">
        <v>12777</v>
      </c>
      <c r="F79" s="12">
        <v>2438</v>
      </c>
      <c r="G79" s="12">
        <v>671</v>
      </c>
      <c r="H79" s="19">
        <v>29104</v>
      </c>
      <c r="I79" s="14">
        <f>H79-J79</f>
        <v>8998</v>
      </c>
      <c r="J79" s="14">
        <v>20106</v>
      </c>
      <c r="K79" s="14">
        <v>16990</v>
      </c>
      <c r="L79" s="14">
        <v>2642</v>
      </c>
      <c r="M79" s="20">
        <v>474</v>
      </c>
    </row>
    <row r="80" spans="1:13" ht="15" customHeight="1">
      <c r="A80" s="44" t="s">
        <v>28</v>
      </c>
      <c r="B80" s="22">
        <f aca="true" t="shared" si="29" ref="B80:G80">+B79/B7*100</f>
        <v>69.35435684647302</v>
      </c>
      <c r="C80" s="15">
        <f t="shared" si="29"/>
        <v>55.040123117511264</v>
      </c>
      <c r="D80" s="15">
        <f t="shared" si="29"/>
        <v>75.54688986113753</v>
      </c>
      <c r="E80" s="15">
        <f t="shared" si="29"/>
        <v>73.69787160408376</v>
      </c>
      <c r="F80" s="15">
        <f t="shared" si="29"/>
        <v>83.55037697052776</v>
      </c>
      <c r="G80" s="15">
        <f t="shared" si="29"/>
        <v>86.80465717981889</v>
      </c>
      <c r="H80" s="22">
        <f aca="true" t="shared" si="30" ref="H80:M80">H79/H7*100</f>
        <v>67.06608904046456</v>
      </c>
      <c r="I80" s="15">
        <f t="shared" si="30"/>
        <v>55.93336234226393</v>
      </c>
      <c r="J80" s="15">
        <f t="shared" si="30"/>
        <v>73.62407997363508</v>
      </c>
      <c r="K80" s="15">
        <f t="shared" si="30"/>
        <v>72.23946596368893</v>
      </c>
      <c r="L80" s="15">
        <f t="shared" si="30"/>
        <v>81.84634448574968</v>
      </c>
      <c r="M80" s="16">
        <f t="shared" si="30"/>
        <v>84.34163701067615</v>
      </c>
    </row>
    <row r="81" spans="1:13" ht="15" customHeight="1">
      <c r="A81" s="44" t="s">
        <v>30</v>
      </c>
      <c r="B81" s="11">
        <v>89609</v>
      </c>
      <c r="C81" s="12">
        <v>16799</v>
      </c>
      <c r="D81" s="12">
        <v>72810</v>
      </c>
      <c r="E81" s="12">
        <v>52012</v>
      </c>
      <c r="F81" s="12">
        <v>14271</v>
      </c>
      <c r="G81" s="12">
        <v>6527</v>
      </c>
      <c r="H81" s="19">
        <v>142664</v>
      </c>
      <c r="I81" s="14">
        <f>H81-J81</f>
        <v>34542</v>
      </c>
      <c r="J81" s="14">
        <v>108122</v>
      </c>
      <c r="K81" s="14">
        <v>83516</v>
      </c>
      <c r="L81" s="14">
        <v>19185</v>
      </c>
      <c r="M81" s="20">
        <v>5421</v>
      </c>
    </row>
    <row r="82" spans="1:14" ht="15" customHeight="1">
      <c r="A82" s="44" t="s">
        <v>8</v>
      </c>
      <c r="B82" s="11">
        <f>+B81/$B$81*100</f>
        <v>100</v>
      </c>
      <c r="C82" s="15">
        <f>+C81/$B$81*100</f>
        <v>18.747000859288686</v>
      </c>
      <c r="D82" s="15">
        <f>+D81/$B$81*100</f>
        <v>81.25299914071131</v>
      </c>
      <c r="E82" s="15">
        <f>E81/D81*100</f>
        <v>71.43524241175663</v>
      </c>
      <c r="F82" s="15">
        <f>F81/D81*100</f>
        <v>19.600329625051504</v>
      </c>
      <c r="G82" s="15">
        <f>G81/D81*100</f>
        <v>8.96442796319187</v>
      </c>
      <c r="H82" s="26">
        <f>+H81/H81*100</f>
        <v>100</v>
      </c>
      <c r="I82" s="15">
        <f>+I81/H81*100</f>
        <v>24.212134806258064</v>
      </c>
      <c r="J82" s="15">
        <f>+J81/H81*100</f>
        <v>75.78786519374194</v>
      </c>
      <c r="K82" s="15">
        <f>+K81/J81*100</f>
        <v>77.24237435489539</v>
      </c>
      <c r="L82" s="15">
        <f>+L81/J81*100</f>
        <v>17.743844915928303</v>
      </c>
      <c r="M82" s="16">
        <f>+M81/J81*100</f>
        <v>5.013780729176301</v>
      </c>
      <c r="N82" s="21"/>
    </row>
    <row r="83" spans="1:13" ht="15" customHeight="1">
      <c r="A83" s="45" t="s">
        <v>37</v>
      </c>
      <c r="B83" s="41">
        <f aca="true" t="shared" si="31" ref="B83:G83">+B81/B7</f>
        <v>2.974572614107884</v>
      </c>
      <c r="C83" s="42">
        <f t="shared" si="31"/>
        <v>1.8466527426624162</v>
      </c>
      <c r="D83" s="42">
        <f t="shared" si="31"/>
        <v>3.4625261556020543</v>
      </c>
      <c r="E83" s="42">
        <f t="shared" si="31"/>
        <v>3.0000576801061314</v>
      </c>
      <c r="F83" s="42">
        <f t="shared" si="31"/>
        <v>4.890678546949966</v>
      </c>
      <c r="G83" s="42">
        <f t="shared" si="31"/>
        <v>8.44372574385511</v>
      </c>
      <c r="H83" s="41">
        <f aca="true" t="shared" si="32" ref="H83:M83">H81/H7</f>
        <v>3.287491934740529</v>
      </c>
      <c r="I83" s="42">
        <f t="shared" si="32"/>
        <v>2.1471996021632376</v>
      </c>
      <c r="J83" s="42">
        <f t="shared" si="32"/>
        <v>3.959207587242301</v>
      </c>
      <c r="K83" s="42">
        <f t="shared" si="32"/>
        <v>3.551001318083252</v>
      </c>
      <c r="L83" s="42">
        <f t="shared" si="32"/>
        <v>5.943308550185874</v>
      </c>
      <c r="M83" s="43">
        <f t="shared" si="32"/>
        <v>9.645907473309608</v>
      </c>
    </row>
    <row r="84" spans="1:13" ht="15" customHeight="1">
      <c r="A84" s="124" t="s">
        <v>54</v>
      </c>
      <c r="B84" s="11"/>
      <c r="C84" s="15"/>
      <c r="D84" s="15"/>
      <c r="E84" s="15"/>
      <c r="F84" s="15"/>
      <c r="G84" s="15"/>
      <c r="H84" s="17"/>
      <c r="I84" s="15"/>
      <c r="J84" s="15"/>
      <c r="K84" s="15"/>
      <c r="L84" s="15"/>
      <c r="M84" s="15"/>
    </row>
  </sheetData>
  <sheetProtection/>
  <mergeCells count="11">
    <mergeCell ref="J5:M5"/>
    <mergeCell ref="A1:M1"/>
    <mergeCell ref="A4:A6"/>
    <mergeCell ref="B4:G4"/>
    <mergeCell ref="H4:M4"/>
    <mergeCell ref="B5:B6"/>
    <mergeCell ref="C5:C6"/>
    <mergeCell ref="D5:G5"/>
    <mergeCell ref="F3:I3"/>
    <mergeCell ref="H5:H6"/>
    <mergeCell ref="I5:I6"/>
  </mergeCells>
  <printOptions/>
  <pageMargins left="1" right="0.75" top="1" bottom="1" header="0.5" footer="0.5"/>
  <pageSetup firstPageNumber="27" useFirstPageNumber="1" horizontalDpi="600" verticalDpi="600" orientation="portrait" scale="95" r:id="rId1"/>
  <headerFooter alignWithMargins="0">
    <oddFooter>&amp;L&amp;"Arial Narrow,Regular"&amp;8Zila Series : Noakhali&amp;C&amp;"Arial Narrow,Regular"&amp;8&amp;P</oddFooter>
  </headerFooter>
  <rowBreaks count="1" manualBreakCount="1">
    <brk id="44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84"/>
  <sheetViews>
    <sheetView zoomScaleSheetLayoutView="100" zoomScalePageLayoutView="0" workbookViewId="0" topLeftCell="A67">
      <selection activeCell="A1" sqref="A1:M1"/>
    </sheetView>
  </sheetViews>
  <sheetFormatPr defaultColWidth="9.140625" defaultRowHeight="15" customHeight="1"/>
  <cols>
    <col min="1" max="1" width="20.28125" style="122" customWidth="1"/>
    <col min="2" max="2" width="6.28125" style="122" customWidth="1"/>
    <col min="3" max="7" width="5.8515625" style="122" customWidth="1"/>
    <col min="8" max="8" width="6.140625" style="122" customWidth="1"/>
    <col min="9" max="9" width="6.140625" style="113" customWidth="1"/>
    <col min="10" max="13" width="5.8515625" style="113" customWidth="1"/>
    <col min="14" max="16384" width="9.140625" style="113" customWidth="1"/>
  </cols>
  <sheetData>
    <row r="1" spans="1:13" ht="15" customHeight="1">
      <c r="A1" s="153" t="s">
        <v>61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 customHeight="1">
      <c r="A3" s="6" t="s">
        <v>55</v>
      </c>
      <c r="B3" s="5"/>
      <c r="C3" s="5"/>
      <c r="D3" s="5"/>
      <c r="E3" s="7" t="s">
        <v>49</v>
      </c>
      <c r="F3" s="5"/>
      <c r="G3" s="5"/>
      <c r="H3" s="5"/>
      <c r="I3" s="7"/>
      <c r="J3" s="5"/>
      <c r="K3" s="7" t="s">
        <v>0</v>
      </c>
      <c r="L3" s="7"/>
      <c r="M3" s="5"/>
    </row>
    <row r="4" spans="1:24" s="114" customFormat="1" ht="15" customHeight="1">
      <c r="A4" s="154" t="s">
        <v>1</v>
      </c>
      <c r="B4" s="155">
        <v>1996</v>
      </c>
      <c r="C4" s="156"/>
      <c r="D4" s="156"/>
      <c r="E4" s="156"/>
      <c r="F4" s="156"/>
      <c r="G4" s="157"/>
      <c r="H4" s="158">
        <v>2008</v>
      </c>
      <c r="I4" s="158"/>
      <c r="J4" s="158"/>
      <c r="K4" s="158"/>
      <c r="L4" s="158"/>
      <c r="M4" s="158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114" customFormat="1" ht="15" customHeight="1">
      <c r="A5" s="154"/>
      <c r="B5" s="159" t="s">
        <v>2</v>
      </c>
      <c r="C5" s="162" t="s">
        <v>33</v>
      </c>
      <c r="D5" s="160" t="s">
        <v>3</v>
      </c>
      <c r="E5" s="160"/>
      <c r="F5" s="160"/>
      <c r="G5" s="160"/>
      <c r="H5" s="159" t="s">
        <v>2</v>
      </c>
      <c r="I5" s="161" t="s">
        <v>33</v>
      </c>
      <c r="J5" s="160" t="s">
        <v>3</v>
      </c>
      <c r="K5" s="160"/>
      <c r="L5" s="160"/>
      <c r="M5" s="160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114" customFormat="1" ht="15" customHeight="1">
      <c r="A6" s="154"/>
      <c r="B6" s="159"/>
      <c r="C6" s="162"/>
      <c r="D6" s="8" t="s">
        <v>47</v>
      </c>
      <c r="E6" s="8" t="s">
        <v>4</v>
      </c>
      <c r="F6" s="8" t="s">
        <v>5</v>
      </c>
      <c r="G6" s="8" t="s">
        <v>6</v>
      </c>
      <c r="H6" s="159"/>
      <c r="I6" s="161"/>
      <c r="J6" s="8" t="s">
        <v>47</v>
      </c>
      <c r="K6" s="8" t="s">
        <v>4</v>
      </c>
      <c r="L6" s="8" t="s">
        <v>5</v>
      </c>
      <c r="M6" s="8" t="s">
        <v>6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3" customFormat="1" ht="15" customHeight="1">
      <c r="A7" s="115" t="s">
        <v>7</v>
      </c>
      <c r="B7" s="11">
        <v>52038</v>
      </c>
      <c r="C7" s="12">
        <v>18207</v>
      </c>
      <c r="D7" s="12">
        <v>33831</v>
      </c>
      <c r="E7" s="12">
        <v>24145</v>
      </c>
      <c r="F7" s="12">
        <v>7695</v>
      </c>
      <c r="G7" s="12">
        <v>1991</v>
      </c>
      <c r="H7" s="84">
        <v>92211</v>
      </c>
      <c r="I7" s="14">
        <f>H7-J7</f>
        <v>26111</v>
      </c>
      <c r="J7" s="14">
        <v>66100</v>
      </c>
      <c r="K7" s="14">
        <v>57276</v>
      </c>
      <c r="L7" s="14">
        <v>7722</v>
      </c>
      <c r="M7" s="47">
        <v>1102</v>
      </c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</row>
    <row r="8" spans="1:24" s="3" customFormat="1" ht="15" customHeight="1">
      <c r="A8" s="44" t="s">
        <v>8</v>
      </c>
      <c r="B8" s="22">
        <f>+B7/$B$7*100</f>
        <v>100</v>
      </c>
      <c r="C8" s="15">
        <f>+C7/$B$7*100</f>
        <v>34.987893462469735</v>
      </c>
      <c r="D8" s="15">
        <f>+D7/$B$7*100</f>
        <v>65.01210653753027</v>
      </c>
      <c r="E8" s="15">
        <f>E7/D7*100</f>
        <v>71.3694540510183</v>
      </c>
      <c r="F8" s="15">
        <f>F7/D7*100</f>
        <v>22.745411013567438</v>
      </c>
      <c r="G8" s="15">
        <f>G7/D7*100</f>
        <v>5.885134935414265</v>
      </c>
      <c r="H8" s="22">
        <f>+H7/H7*100</f>
        <v>100</v>
      </c>
      <c r="I8" s="15">
        <f>+I7/H7*100</f>
        <v>28.3165782824175</v>
      </c>
      <c r="J8" s="15">
        <f>+J7/H7*100</f>
        <v>71.68342171758249</v>
      </c>
      <c r="K8" s="15">
        <f>+K7/J7*100</f>
        <v>86.65052950075643</v>
      </c>
      <c r="L8" s="15">
        <f>+L7/J7*100</f>
        <v>11.68229954614221</v>
      </c>
      <c r="M8" s="16">
        <f>+M7/J7*100</f>
        <v>1.6671709531013614</v>
      </c>
      <c r="N8" s="105"/>
      <c r="P8" s="92"/>
      <c r="Q8" s="92"/>
      <c r="R8" s="92"/>
      <c r="S8" s="92"/>
      <c r="T8" s="92"/>
      <c r="U8" s="92"/>
      <c r="V8" s="92"/>
      <c r="W8" s="92"/>
      <c r="X8" s="92"/>
    </row>
    <row r="9" spans="1:24" s="3" customFormat="1" ht="15" customHeight="1">
      <c r="A9" s="106" t="s">
        <v>42</v>
      </c>
      <c r="B9" s="19"/>
      <c r="C9" s="18"/>
      <c r="D9" s="18"/>
      <c r="E9" s="18"/>
      <c r="F9" s="18"/>
      <c r="G9" s="18"/>
      <c r="H9" s="19"/>
      <c r="I9" s="14"/>
      <c r="J9" s="14"/>
      <c r="K9" s="14"/>
      <c r="L9" s="14"/>
      <c r="M9" s="20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</row>
    <row r="10" spans="1:24" s="3" customFormat="1" ht="15" customHeight="1">
      <c r="A10" s="46" t="s">
        <v>9</v>
      </c>
      <c r="B10" s="11">
        <v>25125</v>
      </c>
      <c r="C10" s="12">
        <v>8097</v>
      </c>
      <c r="D10" s="12">
        <v>17028</v>
      </c>
      <c r="E10" s="12">
        <v>14241</v>
      </c>
      <c r="F10" s="12">
        <v>2224</v>
      </c>
      <c r="G10" s="12">
        <v>563</v>
      </c>
      <c r="H10" s="19">
        <v>65768</v>
      </c>
      <c r="I10" s="14">
        <f>H10-J10</f>
        <v>19563</v>
      </c>
      <c r="J10" s="14">
        <v>46205</v>
      </c>
      <c r="K10" s="14">
        <v>43198</v>
      </c>
      <c r="L10" s="14">
        <v>2625</v>
      </c>
      <c r="M10" s="20">
        <v>382</v>
      </c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</row>
    <row r="11" spans="1:24" s="3" customFormat="1" ht="15" customHeight="1">
      <c r="A11" s="44" t="s">
        <v>8</v>
      </c>
      <c r="B11" s="22">
        <f>+B10/$B$10*100</f>
        <v>100</v>
      </c>
      <c r="C11" s="15">
        <f>+C10/$B$10*100</f>
        <v>32.22686567164179</v>
      </c>
      <c r="D11" s="15">
        <f>+D10/$B$10*100</f>
        <v>67.77313432835821</v>
      </c>
      <c r="E11" s="15">
        <f>E10/D10*100</f>
        <v>83.63284002818887</v>
      </c>
      <c r="F11" s="15">
        <f>F10/D10*100</f>
        <v>13.060840967817711</v>
      </c>
      <c r="G11" s="15">
        <f>G10/D10*100</f>
        <v>3.3063190039934227</v>
      </c>
      <c r="H11" s="22">
        <f>+H10/H10*100</f>
        <v>100</v>
      </c>
      <c r="I11" s="15">
        <f>+I10/H10*100</f>
        <v>29.745468921055835</v>
      </c>
      <c r="J11" s="15">
        <f>+J10/H10*100</f>
        <v>70.25453107894417</v>
      </c>
      <c r="K11" s="15">
        <f>+K10/J10*100</f>
        <v>93.49204631533384</v>
      </c>
      <c r="L11" s="15">
        <f>+L10/J10*100</f>
        <v>5.681203332972622</v>
      </c>
      <c r="M11" s="16">
        <f>+M10/J10*100</f>
        <v>0.8267503516935396</v>
      </c>
      <c r="N11" s="130"/>
      <c r="O11" s="92"/>
      <c r="P11" s="92"/>
      <c r="Q11" s="92"/>
      <c r="R11" s="92"/>
      <c r="S11" s="92"/>
      <c r="T11" s="92"/>
      <c r="U11" s="92"/>
      <c r="V11" s="92"/>
      <c r="W11" s="92"/>
      <c r="X11" s="92"/>
    </row>
    <row r="12" spans="1:24" s="3" customFormat="1" ht="15" customHeight="1">
      <c r="A12" s="44" t="s">
        <v>10</v>
      </c>
      <c r="B12" s="22">
        <f aca="true" t="shared" si="0" ref="B12:G12">+B10/B7*100</f>
        <v>48.28202467427649</v>
      </c>
      <c r="C12" s="15">
        <f t="shared" si="0"/>
        <v>44.471906409622676</v>
      </c>
      <c r="D12" s="15">
        <f t="shared" si="0"/>
        <v>50.33253524873636</v>
      </c>
      <c r="E12" s="15">
        <f t="shared" si="0"/>
        <v>58.981155518740934</v>
      </c>
      <c r="F12" s="15">
        <f t="shared" si="0"/>
        <v>28.901884340480834</v>
      </c>
      <c r="G12" s="15">
        <f t="shared" si="0"/>
        <v>28.27724761426419</v>
      </c>
      <c r="H12" s="22">
        <f>+H10/$H$7*100</f>
        <v>71.32337790502218</v>
      </c>
      <c r="I12" s="15">
        <f>+I10/$I$7*100</f>
        <v>74.92244647849566</v>
      </c>
      <c r="J12" s="15">
        <f>+J10/$J$7*100</f>
        <v>69.90166414523449</v>
      </c>
      <c r="K12" s="15">
        <f>+K10/$K$7*100</f>
        <v>75.42076960681612</v>
      </c>
      <c r="L12" s="15">
        <f>+L10/$L$7*100</f>
        <v>33.99378399378399</v>
      </c>
      <c r="M12" s="16">
        <f>+M10/$M$7*100</f>
        <v>34.66424682395644</v>
      </c>
      <c r="N12" s="130"/>
      <c r="O12" s="92"/>
      <c r="P12" s="92"/>
      <c r="Q12" s="92"/>
      <c r="R12" s="92"/>
      <c r="S12" s="92"/>
      <c r="T12" s="92"/>
      <c r="U12" s="92"/>
      <c r="V12" s="92"/>
      <c r="W12" s="92"/>
      <c r="X12" s="92"/>
    </row>
    <row r="13" spans="1:24" s="3" customFormat="1" ht="15" customHeight="1">
      <c r="A13" s="46"/>
      <c r="B13" s="23"/>
      <c r="C13" s="24"/>
      <c r="D13" s="24"/>
      <c r="E13" s="24"/>
      <c r="F13" s="24"/>
      <c r="G13" s="24"/>
      <c r="H13" s="19"/>
      <c r="I13" s="14"/>
      <c r="J13" s="14"/>
      <c r="K13" s="14"/>
      <c r="L13" s="14"/>
      <c r="M13" s="20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</row>
    <row r="14" spans="1:24" s="3" customFormat="1" ht="15" customHeight="1">
      <c r="A14" s="46" t="s">
        <v>11</v>
      </c>
      <c r="B14" s="11">
        <v>13957</v>
      </c>
      <c r="C14" s="12">
        <v>248</v>
      </c>
      <c r="D14" s="12">
        <v>13709</v>
      </c>
      <c r="E14" s="12">
        <v>7285</v>
      </c>
      <c r="F14" s="12">
        <v>5053</v>
      </c>
      <c r="G14" s="12">
        <v>1371</v>
      </c>
      <c r="H14" s="19">
        <v>17786</v>
      </c>
      <c r="I14" s="14">
        <f>H14-J14</f>
        <v>536</v>
      </c>
      <c r="J14" s="14">
        <v>17250</v>
      </c>
      <c r="K14" s="14">
        <v>11702</v>
      </c>
      <c r="L14" s="14">
        <v>4841</v>
      </c>
      <c r="M14" s="20">
        <v>707</v>
      </c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</row>
    <row r="15" spans="1:24" s="3" customFormat="1" ht="15" customHeight="1">
      <c r="A15" s="44" t="s">
        <v>12</v>
      </c>
      <c r="B15" s="22">
        <v>100</v>
      </c>
      <c r="C15" s="12">
        <v>1.78</v>
      </c>
      <c r="D15" s="12">
        <v>98.22</v>
      </c>
      <c r="E15" s="15">
        <f>E14/D14*100</f>
        <v>53.140272813480195</v>
      </c>
      <c r="F15" s="15">
        <f>F14/D14*100</f>
        <v>36.85899773871179</v>
      </c>
      <c r="G15" s="15">
        <f>G14/D14*100</f>
        <v>10.000729447808009</v>
      </c>
      <c r="H15" s="22">
        <f>+H14/H14*100</f>
        <v>100</v>
      </c>
      <c r="I15" s="15">
        <f>+I14/H14*100</f>
        <v>3.0136062071292025</v>
      </c>
      <c r="J15" s="15">
        <f>+J14/H14*100</f>
        <v>96.9863937928708</v>
      </c>
      <c r="K15" s="15">
        <f>+K14/J14*100</f>
        <v>67.8376811594203</v>
      </c>
      <c r="L15" s="15">
        <f>+L14/J14*100</f>
        <v>28.06376811594203</v>
      </c>
      <c r="M15" s="16">
        <f>+M14/J14*100</f>
        <v>4.098550724637681</v>
      </c>
      <c r="N15" s="130"/>
      <c r="O15" s="92"/>
      <c r="P15" s="92"/>
      <c r="Q15" s="92"/>
      <c r="R15" s="92"/>
      <c r="S15" s="92"/>
      <c r="T15" s="92"/>
      <c r="U15" s="92"/>
      <c r="V15" s="92"/>
      <c r="W15" s="92"/>
      <c r="X15" s="92"/>
    </row>
    <row r="16" spans="1:24" s="3" customFormat="1" ht="15" customHeight="1">
      <c r="A16" s="44" t="s">
        <v>10</v>
      </c>
      <c r="B16" s="22">
        <v>26.82</v>
      </c>
      <c r="C16" s="15">
        <v>1.36</v>
      </c>
      <c r="D16" s="15">
        <v>40.52</v>
      </c>
      <c r="E16" s="15">
        <v>30.17</v>
      </c>
      <c r="F16" s="15">
        <v>65.67</v>
      </c>
      <c r="G16" s="15">
        <v>68.86</v>
      </c>
      <c r="H16" s="22">
        <f>+H14/$H$7*100</f>
        <v>19.28837123553589</v>
      </c>
      <c r="I16" s="15">
        <f>+I14/$I$7*100</f>
        <v>2.0527746926582666</v>
      </c>
      <c r="J16" s="15">
        <f>+J14/$J$7*100</f>
        <v>26.096822995461423</v>
      </c>
      <c r="K16" s="15">
        <f>+K14/$K$7*100</f>
        <v>20.43089601229136</v>
      </c>
      <c r="L16" s="15">
        <f>+L14/$L$7*100</f>
        <v>62.691012691012695</v>
      </c>
      <c r="M16" s="16">
        <f>+M14/$M$7*100</f>
        <v>64.15607985480943</v>
      </c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</row>
    <row r="17" spans="1:24" s="3" customFormat="1" ht="15" customHeight="1">
      <c r="A17" s="46"/>
      <c r="B17" s="19"/>
      <c r="C17" s="24"/>
      <c r="D17" s="24"/>
      <c r="E17" s="24"/>
      <c r="F17" s="24"/>
      <c r="G17" s="24"/>
      <c r="H17" s="19"/>
      <c r="I17" s="14"/>
      <c r="J17" s="14"/>
      <c r="K17" s="14"/>
      <c r="L17" s="14"/>
      <c r="M17" s="20"/>
      <c r="N17" s="92"/>
      <c r="O17" s="92"/>
      <c r="P17" s="92"/>
      <c r="Q17" s="130"/>
      <c r="R17" s="92"/>
      <c r="S17" s="92"/>
      <c r="T17" s="92"/>
      <c r="U17" s="92"/>
      <c r="V17" s="92"/>
      <c r="W17" s="92"/>
      <c r="X17" s="92"/>
    </row>
    <row r="18" spans="1:24" s="3" customFormat="1" ht="15" customHeight="1">
      <c r="A18" s="46" t="s">
        <v>13</v>
      </c>
      <c r="B18" s="11">
        <v>12956</v>
      </c>
      <c r="C18" s="12">
        <v>9862</v>
      </c>
      <c r="D18" s="12">
        <v>3094</v>
      </c>
      <c r="E18" s="12">
        <v>2619</v>
      </c>
      <c r="F18" s="12">
        <v>418</v>
      </c>
      <c r="G18" s="12">
        <v>57</v>
      </c>
      <c r="H18" s="19">
        <v>8657</v>
      </c>
      <c r="I18" s="14">
        <f>H18-J18</f>
        <v>6012</v>
      </c>
      <c r="J18" s="14">
        <v>2645</v>
      </c>
      <c r="K18" s="14">
        <v>2376</v>
      </c>
      <c r="L18" s="14">
        <v>256</v>
      </c>
      <c r="M18" s="20">
        <v>13</v>
      </c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</row>
    <row r="19" spans="1:24" s="3" customFormat="1" ht="15" customHeight="1">
      <c r="A19" s="44" t="s">
        <v>8</v>
      </c>
      <c r="B19" s="11">
        <f>+B18/$B$18*100</f>
        <v>100</v>
      </c>
      <c r="C19" s="15">
        <f>+C18/$B$18*100</f>
        <v>76.1191725841309</v>
      </c>
      <c r="D19" s="15">
        <f>+D18/$B$18*100</f>
        <v>23.880827415869096</v>
      </c>
      <c r="E19" s="15">
        <f>E18/D18*100</f>
        <v>84.64770523594053</v>
      </c>
      <c r="F19" s="15">
        <f>F18/D18*100</f>
        <v>13.510019392372334</v>
      </c>
      <c r="G19" s="15">
        <f>G18/D18*100</f>
        <v>1.8422753716871365</v>
      </c>
      <c r="H19" s="26">
        <f>+H18/H18*100</f>
        <v>100</v>
      </c>
      <c r="I19" s="15">
        <f>+I18/H18*100</f>
        <v>69.44669053944784</v>
      </c>
      <c r="J19" s="15">
        <f>+J18/H18*100</f>
        <v>30.553309460552153</v>
      </c>
      <c r="K19" s="15">
        <f>+K18/J18*100</f>
        <v>89.82986767485822</v>
      </c>
      <c r="L19" s="15">
        <f>+L18/J18*100</f>
        <v>9.678638941398866</v>
      </c>
      <c r="M19" s="16">
        <f>+M18/J18*100</f>
        <v>0.4914933837429111</v>
      </c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</row>
    <row r="20" spans="1:24" s="3" customFormat="1" ht="15" customHeight="1">
      <c r="A20" s="44" t="s">
        <v>10</v>
      </c>
      <c r="B20" s="22">
        <f aca="true" t="shared" si="1" ref="B20:G20">+B18/B7*100</f>
        <v>24.89719051462393</v>
      </c>
      <c r="C20" s="15">
        <f t="shared" si="1"/>
        <v>54.16598011753722</v>
      </c>
      <c r="D20" s="15">
        <f t="shared" si="1"/>
        <v>9.14545830746948</v>
      </c>
      <c r="E20" s="15">
        <f t="shared" si="1"/>
        <v>10.846966245599504</v>
      </c>
      <c r="F20" s="15">
        <f t="shared" si="1"/>
        <v>5.432098765432099</v>
      </c>
      <c r="G20" s="15">
        <f t="shared" si="1"/>
        <v>2.862882973380211</v>
      </c>
      <c r="H20" s="22">
        <f>+H18/$H$7*100</f>
        <v>9.388250859441932</v>
      </c>
      <c r="I20" s="15">
        <f>+I18/$I$7*100</f>
        <v>23.024778828846078</v>
      </c>
      <c r="J20" s="15">
        <f>+J18/$J$7*100</f>
        <v>4.001512859304085</v>
      </c>
      <c r="K20" s="15">
        <f>+K18/$K$7*100</f>
        <v>4.14833438089252</v>
      </c>
      <c r="L20" s="15">
        <f>+L18/$L$7*100</f>
        <v>3.3152033152033153</v>
      </c>
      <c r="M20" s="16">
        <f>+M18/$M$7*100</f>
        <v>1.17967332123412</v>
      </c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</row>
    <row r="21" spans="1:24" s="3" customFormat="1" ht="15" customHeight="1">
      <c r="A21" s="46"/>
      <c r="B21" s="11"/>
      <c r="C21" s="12"/>
      <c r="D21" s="12"/>
      <c r="E21" s="12"/>
      <c r="F21" s="12"/>
      <c r="G21" s="12"/>
      <c r="H21" s="19"/>
      <c r="I21" s="14"/>
      <c r="J21" s="14"/>
      <c r="K21" s="14"/>
      <c r="L21" s="14"/>
      <c r="M21" s="20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</row>
    <row r="22" spans="1:24" s="3" customFormat="1" ht="15" customHeight="1">
      <c r="A22" s="106" t="s">
        <v>14</v>
      </c>
      <c r="B22" s="11">
        <v>21259</v>
      </c>
      <c r="C22" s="12">
        <v>10186</v>
      </c>
      <c r="D22" s="12">
        <v>11073</v>
      </c>
      <c r="E22" s="12">
        <v>10182</v>
      </c>
      <c r="F22" s="12">
        <v>774</v>
      </c>
      <c r="G22" s="12">
        <v>117</v>
      </c>
      <c r="H22" s="19">
        <v>44313</v>
      </c>
      <c r="I22" s="14">
        <f>H22-J22</f>
        <v>13971</v>
      </c>
      <c r="J22" s="14">
        <v>30342</v>
      </c>
      <c r="K22" s="14">
        <v>27558</v>
      </c>
      <c r="L22" s="14">
        <v>2484</v>
      </c>
      <c r="M22" s="20">
        <v>300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</row>
    <row r="23" spans="1:24" s="3" customFormat="1" ht="15" customHeight="1">
      <c r="A23" s="44" t="s">
        <v>12</v>
      </c>
      <c r="B23" s="22">
        <f>+B22/$B$22*100</f>
        <v>100</v>
      </c>
      <c r="C23" s="15">
        <f>+C22/$B$22*100</f>
        <v>47.913824733054234</v>
      </c>
      <c r="D23" s="15">
        <f>+D22/$B$22*100</f>
        <v>52.086175266945766</v>
      </c>
      <c r="E23" s="15">
        <f>E22/D22*100</f>
        <v>91.95340016255757</v>
      </c>
      <c r="F23" s="15">
        <f>F22/D22*100</f>
        <v>6.989975616364129</v>
      </c>
      <c r="G23" s="15">
        <f>G22/D22*100</f>
        <v>1.0566242210782986</v>
      </c>
      <c r="H23" s="22">
        <f>+H22/H22*100</f>
        <v>100</v>
      </c>
      <c r="I23" s="15">
        <f>+I22/H22*100</f>
        <v>31.527994042380342</v>
      </c>
      <c r="J23" s="15">
        <f>+J22/H22*100</f>
        <v>68.47200595761966</v>
      </c>
      <c r="K23" s="15">
        <f>+K22/J22*100</f>
        <v>90.82459956495946</v>
      </c>
      <c r="L23" s="15">
        <f>+L22/J22*100</f>
        <v>8.186671939885308</v>
      </c>
      <c r="M23" s="16">
        <f>+M22/J22*100</f>
        <v>0.9887284951552303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</row>
    <row r="24" spans="1:24" s="3" customFormat="1" ht="15" customHeight="1">
      <c r="A24" s="44" t="s">
        <v>10</v>
      </c>
      <c r="B24" s="22">
        <f aca="true" t="shared" si="2" ref="B24:G24">+B22/B7*100</f>
        <v>40.85283831046543</v>
      </c>
      <c r="C24" s="15">
        <f t="shared" si="2"/>
        <v>55.945515461086394</v>
      </c>
      <c r="D24" s="15">
        <f t="shared" si="2"/>
        <v>32.73033608229139</v>
      </c>
      <c r="E24" s="15">
        <f t="shared" si="2"/>
        <v>42.17022157796645</v>
      </c>
      <c r="F24" s="15">
        <f t="shared" si="2"/>
        <v>10.058479532163743</v>
      </c>
      <c r="G24" s="15">
        <f t="shared" si="2"/>
        <v>5.876443997990959</v>
      </c>
      <c r="H24" s="22">
        <f>+H22/$H$7*100</f>
        <v>48.05608875296873</v>
      </c>
      <c r="I24" s="15">
        <f>+I22/$I$7*100</f>
        <v>53.50618513270269</v>
      </c>
      <c r="J24" s="15">
        <f>+J22/$J$7*100</f>
        <v>45.90317700453858</v>
      </c>
      <c r="K24" s="15">
        <f>+K22/$K$7*100</f>
        <v>48.11439346323067</v>
      </c>
      <c r="L24" s="15">
        <f>+L22/$L$7*100</f>
        <v>32.16783216783217</v>
      </c>
      <c r="M24" s="16">
        <f>+M22/$M$7*100</f>
        <v>27.223230490018146</v>
      </c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</row>
    <row r="25" spans="1:24" s="3" customFormat="1" ht="15" customHeight="1">
      <c r="A25" s="46"/>
      <c r="B25" s="11"/>
      <c r="C25" s="12"/>
      <c r="D25" s="12"/>
      <c r="E25" s="12"/>
      <c r="F25" s="12"/>
      <c r="G25" s="12"/>
      <c r="H25" s="19"/>
      <c r="I25" s="14"/>
      <c r="J25" s="14"/>
      <c r="K25" s="14"/>
      <c r="L25" s="14"/>
      <c r="M25" s="20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</row>
    <row r="26" spans="1:24" s="3" customFormat="1" ht="15" customHeight="1">
      <c r="A26" s="106" t="s">
        <v>15</v>
      </c>
      <c r="B26" s="11">
        <v>64123</v>
      </c>
      <c r="C26" s="12">
        <v>2441</v>
      </c>
      <c r="D26" s="12">
        <v>61682</v>
      </c>
      <c r="E26" s="12">
        <v>23696</v>
      </c>
      <c r="F26" s="12">
        <v>21671</v>
      </c>
      <c r="G26" s="12">
        <v>16316</v>
      </c>
      <c r="H26" s="19">
        <v>95240</v>
      </c>
      <c r="I26" s="14">
        <f>H26-J26</f>
        <v>5085</v>
      </c>
      <c r="J26" s="14">
        <v>90155</v>
      </c>
      <c r="K26" s="14">
        <v>61327</v>
      </c>
      <c r="L26" s="14">
        <v>19990</v>
      </c>
      <c r="M26" s="20">
        <v>8838</v>
      </c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</row>
    <row r="27" spans="1:24" s="3" customFormat="1" ht="15" customHeight="1">
      <c r="A27" s="44" t="s">
        <v>12</v>
      </c>
      <c r="B27" s="22">
        <f>+B26/$B$26*100</f>
        <v>100</v>
      </c>
      <c r="C27" s="15">
        <f>+C26/$B$26*100</f>
        <v>3.806746409244733</v>
      </c>
      <c r="D27" s="15">
        <f>+D26/$B$26*100</f>
        <v>96.19325359075526</v>
      </c>
      <c r="E27" s="15">
        <f>E26/D26*100</f>
        <v>38.416393761551184</v>
      </c>
      <c r="F27" s="15">
        <f>F26/D26*100</f>
        <v>35.133426283194446</v>
      </c>
      <c r="G27" s="15">
        <f>G26/D26*100</f>
        <v>26.451801173762203</v>
      </c>
      <c r="H27" s="22">
        <f>+H26/H26*100</f>
        <v>100</v>
      </c>
      <c r="I27" s="15">
        <f>+I26/H26*100</f>
        <v>5.339143217135657</v>
      </c>
      <c r="J27" s="15">
        <f>+J26/H26*100</f>
        <v>94.66085678286434</v>
      </c>
      <c r="K27" s="15">
        <f>+K26/J26*100</f>
        <v>68.02395873772946</v>
      </c>
      <c r="L27" s="15">
        <f>+L26/J26*100</f>
        <v>22.17292440796406</v>
      </c>
      <c r="M27" s="16">
        <f>+M26/J26*100</f>
        <v>9.803116854306472</v>
      </c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</row>
    <row r="28" spans="1:24" s="3" customFormat="1" ht="15" customHeight="1">
      <c r="A28" s="44" t="s">
        <v>16</v>
      </c>
      <c r="B28" s="22">
        <f aca="true" t="shared" si="3" ref="B28:G28">+B26/B31*100</f>
        <v>81.964132782841</v>
      </c>
      <c r="C28" s="15">
        <f t="shared" si="3"/>
        <v>190.85222830336198</v>
      </c>
      <c r="D28" s="15">
        <f t="shared" si="3"/>
        <v>80.15437794006809</v>
      </c>
      <c r="E28" s="15">
        <f t="shared" si="3"/>
        <v>114.43473221615878</v>
      </c>
      <c r="F28" s="15">
        <f t="shared" si="3"/>
        <v>66.4265571358509</v>
      </c>
      <c r="G28" s="15">
        <f t="shared" si="3"/>
        <v>69.06535726379953</v>
      </c>
      <c r="H28" s="22">
        <f aca="true" t="shared" si="4" ref="H28:M28">H26/H31*100</f>
        <v>91.07600504915274</v>
      </c>
      <c r="I28" s="15">
        <f t="shared" si="4"/>
        <v>156.79925994449584</v>
      </c>
      <c r="J28" s="15">
        <f t="shared" si="4"/>
        <v>88.97255474740696</v>
      </c>
      <c r="K28" s="15">
        <f t="shared" si="4"/>
        <v>105.54695029602092</v>
      </c>
      <c r="L28" s="15">
        <f t="shared" si="4"/>
        <v>65.25216255916435</v>
      </c>
      <c r="M28" s="16">
        <f t="shared" si="4"/>
        <v>70.19299499642602</v>
      </c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</row>
    <row r="29" spans="1:24" s="3" customFormat="1" ht="15" customHeight="1">
      <c r="A29" s="44" t="s">
        <v>17</v>
      </c>
      <c r="B29" s="22">
        <f aca="true" t="shared" si="5" ref="B29:G29">+B26/B7</f>
        <v>1.23223413659249</v>
      </c>
      <c r="C29" s="15">
        <f t="shared" si="5"/>
        <v>0.13406931400010985</v>
      </c>
      <c r="D29" s="15">
        <f t="shared" si="5"/>
        <v>1.823239041116136</v>
      </c>
      <c r="E29" s="15">
        <f t="shared" si="5"/>
        <v>0.9814040173949058</v>
      </c>
      <c r="F29" s="15">
        <f t="shared" si="5"/>
        <v>2.8162443144899285</v>
      </c>
      <c r="G29" s="15">
        <f t="shared" si="5"/>
        <v>8.194876946258162</v>
      </c>
      <c r="H29" s="22">
        <f aca="true" t="shared" si="6" ref="H29:M29">H26/H7</f>
        <v>1.032848575549555</v>
      </c>
      <c r="I29" s="15">
        <f t="shared" si="6"/>
        <v>0.1947455095553598</v>
      </c>
      <c r="J29" s="15">
        <f t="shared" si="6"/>
        <v>1.3639183055975794</v>
      </c>
      <c r="K29" s="15">
        <f t="shared" si="6"/>
        <v>1.0707277044486347</v>
      </c>
      <c r="L29" s="15">
        <f t="shared" si="6"/>
        <v>2.5887075887075888</v>
      </c>
      <c r="M29" s="16">
        <f t="shared" si="6"/>
        <v>8.019963702359346</v>
      </c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</row>
    <row r="30" spans="1:24" s="3" customFormat="1" ht="15" customHeight="1">
      <c r="A30" s="46"/>
      <c r="B30" s="11"/>
      <c r="C30" s="12"/>
      <c r="D30" s="12"/>
      <c r="E30" s="12"/>
      <c r="F30" s="12"/>
      <c r="G30" s="12"/>
      <c r="H30" s="19"/>
      <c r="I30" s="14"/>
      <c r="J30" s="14"/>
      <c r="K30" s="14"/>
      <c r="L30" s="14"/>
      <c r="M30" s="20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</row>
    <row r="31" spans="1:24" s="3" customFormat="1" ht="15" customHeight="1">
      <c r="A31" s="106" t="s">
        <v>67</v>
      </c>
      <c r="B31" s="11">
        <v>78233</v>
      </c>
      <c r="C31" s="12">
        <v>1279</v>
      </c>
      <c r="D31" s="12">
        <v>76954</v>
      </c>
      <c r="E31" s="12">
        <v>20707</v>
      </c>
      <c r="F31" s="12">
        <v>32624</v>
      </c>
      <c r="G31" s="12">
        <v>23624</v>
      </c>
      <c r="H31" s="19">
        <v>104572</v>
      </c>
      <c r="I31" s="14">
        <f>H31-J31</f>
        <v>3243</v>
      </c>
      <c r="J31" s="14">
        <v>101329</v>
      </c>
      <c r="K31" s="14">
        <v>58104</v>
      </c>
      <c r="L31" s="14">
        <v>30635</v>
      </c>
      <c r="M31" s="20">
        <v>12591</v>
      </c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</row>
    <row r="32" spans="1:24" s="3" customFormat="1" ht="15" customHeight="1">
      <c r="A32" s="44" t="s">
        <v>12</v>
      </c>
      <c r="B32" s="22">
        <f>+B31/$B$31*100</f>
        <v>100</v>
      </c>
      <c r="C32" s="15">
        <f>+C31/$B$31*100</f>
        <v>1.6348599695780552</v>
      </c>
      <c r="D32" s="15">
        <f>+D31/$B$31*100</f>
        <v>98.36514003042195</v>
      </c>
      <c r="E32" s="15">
        <f>E31/D31*100</f>
        <v>26.908282870286143</v>
      </c>
      <c r="F32" s="15">
        <f>F31/D31*100</f>
        <v>42.39415754866543</v>
      </c>
      <c r="G32" s="15">
        <f>G31/D31*100</f>
        <v>30.698859058658417</v>
      </c>
      <c r="H32" s="22">
        <f>+H31/H31*100</f>
        <v>100</v>
      </c>
      <c r="I32" s="15">
        <f>+I31/H31*100</f>
        <v>3.101212561679991</v>
      </c>
      <c r="J32" s="15">
        <f>+J31/H31*100</f>
        <v>96.89878743832001</v>
      </c>
      <c r="K32" s="15">
        <f>+K31/J31*100</f>
        <v>57.341925806037764</v>
      </c>
      <c r="L32" s="15">
        <f>+L31/J31*100</f>
        <v>30.233200761874684</v>
      </c>
      <c r="M32" s="16">
        <f>+M31/J31*100</f>
        <v>12.425860316395108</v>
      </c>
      <c r="N32" s="130"/>
      <c r="O32" s="92"/>
      <c r="P32" s="92"/>
      <c r="Q32" s="92"/>
      <c r="R32" s="92"/>
      <c r="S32" s="92"/>
      <c r="T32" s="92"/>
      <c r="U32" s="92"/>
      <c r="V32" s="92"/>
      <c r="W32" s="92"/>
      <c r="X32" s="92"/>
    </row>
    <row r="33" spans="1:24" s="3" customFormat="1" ht="15" customHeight="1">
      <c r="A33" s="44" t="s">
        <v>17</v>
      </c>
      <c r="B33" s="22">
        <f aca="true" t="shared" si="7" ref="B33:G33">+B31/B7</f>
        <v>1.503382143817979</v>
      </c>
      <c r="C33" s="15">
        <f t="shared" si="7"/>
        <v>0.07024770692590762</v>
      </c>
      <c r="D33" s="15">
        <f t="shared" si="7"/>
        <v>2.27465933611185</v>
      </c>
      <c r="E33" s="15">
        <f t="shared" si="7"/>
        <v>0.8576102712776973</v>
      </c>
      <c r="F33" s="15">
        <f t="shared" si="7"/>
        <v>4.239636127355426</v>
      </c>
      <c r="G33" s="15">
        <f t="shared" si="7"/>
        <v>11.865394274234053</v>
      </c>
      <c r="H33" s="22">
        <f aca="true" t="shared" si="8" ref="H33:M33">H31/H7</f>
        <v>1.134051252019824</v>
      </c>
      <c r="I33" s="15">
        <f t="shared" si="8"/>
        <v>0.12420052851288729</v>
      </c>
      <c r="J33" s="15">
        <f t="shared" si="8"/>
        <v>1.532965204236006</v>
      </c>
      <c r="K33" s="15">
        <f t="shared" si="8"/>
        <v>1.014456316781898</v>
      </c>
      <c r="L33" s="15">
        <f t="shared" si="8"/>
        <v>3.967236467236467</v>
      </c>
      <c r="M33" s="16">
        <f t="shared" si="8"/>
        <v>11.425589836660617</v>
      </c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</row>
    <row r="34" spans="1:24" s="3" customFormat="1" ht="15" customHeight="1">
      <c r="A34" s="107"/>
      <c r="B34" s="164"/>
      <c r="C34" s="165"/>
      <c r="D34" s="165"/>
      <c r="E34" s="165"/>
      <c r="F34" s="18"/>
      <c r="G34" s="18"/>
      <c r="H34" s="19"/>
      <c r="I34" s="14"/>
      <c r="J34" s="14"/>
      <c r="K34" s="14"/>
      <c r="L34" s="14"/>
      <c r="M34" s="20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</row>
    <row r="35" spans="1:24" s="3" customFormat="1" ht="15" customHeight="1">
      <c r="A35" s="108" t="s">
        <v>68</v>
      </c>
      <c r="B35" s="11">
        <v>2973</v>
      </c>
      <c r="C35" s="12">
        <v>659</v>
      </c>
      <c r="D35" s="12">
        <v>2314</v>
      </c>
      <c r="E35" s="12">
        <v>1376</v>
      </c>
      <c r="F35" s="12">
        <v>662</v>
      </c>
      <c r="G35" s="12">
        <v>276</v>
      </c>
      <c r="H35" s="19">
        <v>7292</v>
      </c>
      <c r="I35" s="14">
        <f>H35-J35</f>
        <v>1346</v>
      </c>
      <c r="J35" s="14">
        <v>5946</v>
      </c>
      <c r="K35" s="14">
        <v>4926</v>
      </c>
      <c r="L35" s="14">
        <v>858</v>
      </c>
      <c r="M35" s="20">
        <v>161</v>
      </c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</row>
    <row r="36" spans="1:24" s="3" customFormat="1" ht="15" customHeight="1">
      <c r="A36" s="44" t="s">
        <v>12</v>
      </c>
      <c r="B36" s="22">
        <f>+B35/$B$35*100</f>
        <v>100</v>
      </c>
      <c r="C36" s="15">
        <f>+C35/$B$35*100</f>
        <v>22.166162125798856</v>
      </c>
      <c r="D36" s="15">
        <f>+D35/$B$35*100</f>
        <v>77.83383787420114</v>
      </c>
      <c r="E36" s="15">
        <f>E35/D35*100</f>
        <v>59.464131374243735</v>
      </c>
      <c r="F36" s="15">
        <f>F35/D35*100</f>
        <v>28.608470181503886</v>
      </c>
      <c r="G36" s="15">
        <f>G35/D35*100</f>
        <v>11.927398444252377</v>
      </c>
      <c r="H36" s="22">
        <f>+H35/H35*100</f>
        <v>100</v>
      </c>
      <c r="I36" s="15">
        <f>+I35/H35*100</f>
        <v>18.45858475041141</v>
      </c>
      <c r="J36" s="15">
        <f>+J35/H35*100</f>
        <v>81.5414152495886</v>
      </c>
      <c r="K36" s="15">
        <f>+K35/J35*100</f>
        <v>82.84561049445006</v>
      </c>
      <c r="L36" s="15">
        <f>+L35/J35*100</f>
        <v>14.42986881937437</v>
      </c>
      <c r="M36" s="16">
        <f>+M35/J35*100</f>
        <v>2.7077026572485705</v>
      </c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</row>
    <row r="37" spans="1:24" s="3" customFormat="1" ht="15" customHeight="1">
      <c r="A37" s="44" t="s">
        <v>18</v>
      </c>
      <c r="B37" s="22">
        <f aca="true" t="shared" si="9" ref="B37:G37">+B35/B31*100</f>
        <v>3.8001866220137286</v>
      </c>
      <c r="C37" s="15">
        <f t="shared" si="9"/>
        <v>51.52462861610634</v>
      </c>
      <c r="D37" s="15">
        <f t="shared" si="9"/>
        <v>3.006991189541804</v>
      </c>
      <c r="E37" s="15">
        <f t="shared" si="9"/>
        <v>6.645095861302941</v>
      </c>
      <c r="F37" s="15">
        <f t="shared" si="9"/>
        <v>2.0291809710642474</v>
      </c>
      <c r="G37" s="15">
        <f t="shared" si="9"/>
        <v>1.1683034202505926</v>
      </c>
      <c r="H37" s="22">
        <f aca="true" t="shared" si="10" ref="H37:M37">H35/H31*100</f>
        <v>6.973185938874652</v>
      </c>
      <c r="I37" s="15">
        <f t="shared" si="10"/>
        <v>41.504779525131056</v>
      </c>
      <c r="J37" s="15">
        <f t="shared" si="10"/>
        <v>5.868014092707912</v>
      </c>
      <c r="K37" s="15">
        <f t="shared" si="10"/>
        <v>8.477901693515076</v>
      </c>
      <c r="L37" s="15">
        <f t="shared" si="10"/>
        <v>2.800718132854578</v>
      </c>
      <c r="M37" s="16">
        <f t="shared" si="10"/>
        <v>1.278691128583909</v>
      </c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</row>
    <row r="38" spans="1:24" s="3" customFormat="1" ht="15" customHeight="1">
      <c r="A38" s="44" t="s">
        <v>17</v>
      </c>
      <c r="B38" s="22">
        <f aca="true" t="shared" si="11" ref="B38:G38">+B35/B7</f>
        <v>0.057131327107114036</v>
      </c>
      <c r="C38" s="15">
        <f t="shared" si="11"/>
        <v>0.03619487010490471</v>
      </c>
      <c r="D38" s="15">
        <f t="shared" si="11"/>
        <v>0.06839880582897342</v>
      </c>
      <c r="E38" s="15">
        <f t="shared" si="11"/>
        <v>0.05698902464278319</v>
      </c>
      <c r="F38" s="15">
        <f t="shared" si="11"/>
        <v>0.08602988953866147</v>
      </c>
      <c r="G38" s="15">
        <f t="shared" si="11"/>
        <v>0.13862380713209443</v>
      </c>
      <c r="H38" s="22">
        <f aca="true" t="shared" si="12" ref="H38:M38">H35/H7</f>
        <v>0.0790795024454783</v>
      </c>
      <c r="I38" s="15">
        <f t="shared" si="12"/>
        <v>0.0515491555283214</v>
      </c>
      <c r="J38" s="15">
        <f t="shared" si="12"/>
        <v>0.08995461422087746</v>
      </c>
      <c r="K38" s="15">
        <f t="shared" si="12"/>
        <v>0.08600460926042322</v>
      </c>
      <c r="L38" s="15">
        <f t="shared" si="12"/>
        <v>0.1111111111111111</v>
      </c>
      <c r="M38" s="16">
        <f t="shared" si="12"/>
        <v>0.14609800362976408</v>
      </c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</row>
    <row r="39" spans="1:24" s="3" customFormat="1" ht="15" customHeight="1">
      <c r="A39" s="109"/>
      <c r="B39" s="11"/>
      <c r="C39" s="12"/>
      <c r="D39" s="12"/>
      <c r="E39" s="12"/>
      <c r="F39" s="12"/>
      <c r="G39" s="12"/>
      <c r="H39" s="19"/>
      <c r="I39" s="14"/>
      <c r="J39" s="14"/>
      <c r="K39" s="14"/>
      <c r="L39" s="14"/>
      <c r="M39" s="20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4" s="3" customFormat="1" ht="15" customHeight="1">
      <c r="A40" s="108" t="s">
        <v>69</v>
      </c>
      <c r="B40" s="11">
        <v>71615</v>
      </c>
      <c r="C40" s="12">
        <v>158</v>
      </c>
      <c r="D40" s="12">
        <v>71457</v>
      </c>
      <c r="E40" s="12">
        <v>18077</v>
      </c>
      <c r="F40" s="12">
        <v>30768</v>
      </c>
      <c r="G40" s="12">
        <v>22612</v>
      </c>
      <c r="H40" s="19">
        <v>84798</v>
      </c>
      <c r="I40" s="14">
        <f>H40-J40</f>
        <v>226</v>
      </c>
      <c r="J40" s="14">
        <v>84572</v>
      </c>
      <c r="K40" s="14">
        <v>45581</v>
      </c>
      <c r="L40" s="14">
        <v>27607</v>
      </c>
      <c r="M40" s="20">
        <v>11384</v>
      </c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</row>
    <row r="41" spans="1:24" s="3" customFormat="1" ht="15" customHeight="1">
      <c r="A41" s="44" t="s">
        <v>12</v>
      </c>
      <c r="B41" s="22">
        <f>+B40/$B$40*100</f>
        <v>100</v>
      </c>
      <c r="C41" s="15">
        <f>+C40/$B$40*100</f>
        <v>0.2206241709139147</v>
      </c>
      <c r="D41" s="15">
        <f>+D40/$B$40*100</f>
        <v>99.77937582908608</v>
      </c>
      <c r="E41" s="15">
        <f>E40/D40*100</f>
        <v>25.297731502861858</v>
      </c>
      <c r="F41" s="15">
        <f>F40/D40*100</f>
        <v>43.058062890969396</v>
      </c>
      <c r="G41" s="15">
        <f>G40/D40*100</f>
        <v>31.644205606168747</v>
      </c>
      <c r="H41" s="22">
        <f>+H40/H40*100</f>
        <v>100</v>
      </c>
      <c r="I41" s="15">
        <f>+I40/H40*100</f>
        <v>0.2665157197103705</v>
      </c>
      <c r="J41" s="15">
        <f>+J40/H40*100</f>
        <v>99.73348428028963</v>
      </c>
      <c r="K41" s="15">
        <f>+K40/J40*100</f>
        <v>53.8960885399423</v>
      </c>
      <c r="L41" s="15">
        <f>+L40/J40*100</f>
        <v>32.64319160005676</v>
      </c>
      <c r="M41" s="16">
        <f>+M40/J40*100</f>
        <v>13.460719860000946</v>
      </c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</row>
    <row r="42" spans="1:24" s="3" customFormat="1" ht="15" customHeight="1">
      <c r="A42" s="44" t="s">
        <v>16</v>
      </c>
      <c r="B42" s="22">
        <f aca="true" t="shared" si="13" ref="B42:G42">+B40/B31*100</f>
        <v>91.54065419963443</v>
      </c>
      <c r="C42" s="15">
        <f t="shared" si="13"/>
        <v>12.35340109460516</v>
      </c>
      <c r="D42" s="15">
        <f t="shared" si="13"/>
        <v>92.85677157782571</v>
      </c>
      <c r="E42" s="15">
        <f t="shared" si="13"/>
        <v>87.2989810209108</v>
      </c>
      <c r="F42" s="15">
        <f t="shared" si="13"/>
        <v>94.31093673369298</v>
      </c>
      <c r="G42" s="15">
        <f t="shared" si="13"/>
        <v>95.7162207924145</v>
      </c>
      <c r="H42" s="22">
        <f aca="true" t="shared" si="14" ref="H42:M42">H40/H31*100</f>
        <v>81.09054048884978</v>
      </c>
      <c r="I42" s="15">
        <f t="shared" si="14"/>
        <v>6.968855997533148</v>
      </c>
      <c r="J42" s="15">
        <f t="shared" si="14"/>
        <v>83.46277965834065</v>
      </c>
      <c r="K42" s="15">
        <f t="shared" si="14"/>
        <v>78.4472669695718</v>
      </c>
      <c r="L42" s="15">
        <f t="shared" si="14"/>
        <v>90.11588052880693</v>
      </c>
      <c r="M42" s="16">
        <f t="shared" si="14"/>
        <v>90.41378762608213</v>
      </c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</row>
    <row r="43" spans="1:24" s="3" customFormat="1" ht="15" customHeight="1">
      <c r="A43" s="45" t="s">
        <v>17</v>
      </c>
      <c r="B43" s="41">
        <f aca="true" t="shared" si="15" ref="B43:G43">+B40/B7</f>
        <v>1.376205849571467</v>
      </c>
      <c r="C43" s="42">
        <f t="shared" si="15"/>
        <v>0.008677980996320096</v>
      </c>
      <c r="D43" s="42">
        <f t="shared" si="15"/>
        <v>2.1121752239070677</v>
      </c>
      <c r="E43" s="42">
        <f t="shared" si="15"/>
        <v>0.7486850279560986</v>
      </c>
      <c r="F43" s="42">
        <f t="shared" si="15"/>
        <v>3.998440545808967</v>
      </c>
      <c r="G43" s="42">
        <f t="shared" si="15"/>
        <v>11.357106981416374</v>
      </c>
      <c r="H43" s="41">
        <f aca="true" t="shared" si="16" ref="H43:M43">H40/H7</f>
        <v>0.9196082896834434</v>
      </c>
      <c r="I43" s="42">
        <f t="shared" si="16"/>
        <v>0.008655355980238214</v>
      </c>
      <c r="J43" s="42">
        <f t="shared" si="16"/>
        <v>1.2794553706505296</v>
      </c>
      <c r="K43" s="42">
        <f t="shared" si="16"/>
        <v>0.7958132551155807</v>
      </c>
      <c r="L43" s="42">
        <f t="shared" si="16"/>
        <v>3.575110075110075</v>
      </c>
      <c r="M43" s="43">
        <f t="shared" si="16"/>
        <v>10.330308529945553</v>
      </c>
      <c r="N43" s="92"/>
      <c r="O43" s="92"/>
      <c r="P43" s="130"/>
      <c r="Q43" s="92"/>
      <c r="R43" s="92"/>
      <c r="S43" s="92"/>
      <c r="T43" s="92"/>
      <c r="U43" s="92"/>
      <c r="V43" s="92"/>
      <c r="W43" s="92"/>
      <c r="X43" s="92"/>
    </row>
    <row r="44" spans="1:24" s="3" customFormat="1" ht="15" customHeight="1">
      <c r="A44" s="124" t="s">
        <v>54</v>
      </c>
      <c r="B44" s="22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</row>
    <row r="45" spans="1:24" s="3" customFormat="1" ht="15" customHeight="1">
      <c r="A45" s="131" t="s">
        <v>19</v>
      </c>
      <c r="B45" s="27"/>
      <c r="C45" s="28"/>
      <c r="D45" s="12">
        <v>149212</v>
      </c>
      <c r="E45" s="12">
        <v>37998</v>
      </c>
      <c r="F45" s="12">
        <v>66459</v>
      </c>
      <c r="G45" s="12">
        <v>44755</v>
      </c>
      <c r="H45" s="85"/>
      <c r="I45" s="30"/>
      <c r="J45" s="14">
        <v>158815</v>
      </c>
      <c r="K45" s="14">
        <v>75310</v>
      </c>
      <c r="L45" s="14">
        <v>58943</v>
      </c>
      <c r="M45" s="20">
        <v>24562</v>
      </c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</row>
    <row r="46" spans="1:24" s="3" customFormat="1" ht="15" customHeight="1">
      <c r="A46" s="44" t="s">
        <v>8</v>
      </c>
      <c r="B46" s="27"/>
      <c r="C46" s="28"/>
      <c r="D46" s="12">
        <f>+D45/$D$45*100</f>
        <v>100</v>
      </c>
      <c r="E46" s="15">
        <f>+E45/$D$45*100</f>
        <v>25.465780232152913</v>
      </c>
      <c r="F46" s="15">
        <f>+F45/$D$45*100</f>
        <v>44.53998337935287</v>
      </c>
      <c r="G46" s="15">
        <f>+G45/$D$45*100</f>
        <v>29.994236388494222</v>
      </c>
      <c r="H46" s="85"/>
      <c r="I46" s="30"/>
      <c r="J46" s="21">
        <f>K46+L46+M46</f>
        <v>100</v>
      </c>
      <c r="K46" s="21">
        <f>K45/J45*100</f>
        <v>47.419954034568526</v>
      </c>
      <c r="L46" s="21">
        <f>L45/J45*100</f>
        <v>37.114252432075055</v>
      </c>
      <c r="M46" s="25">
        <f>M45/J45*100</f>
        <v>15.46579353335642</v>
      </c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</row>
    <row r="47" spans="1:24" s="3" customFormat="1" ht="15" customHeight="1">
      <c r="A47" s="109"/>
      <c r="B47" s="31"/>
      <c r="C47" s="32"/>
      <c r="D47" s="12"/>
      <c r="E47" s="12"/>
      <c r="F47" s="12"/>
      <c r="G47" s="12"/>
      <c r="H47" s="19"/>
      <c r="I47" s="14"/>
      <c r="J47" s="14"/>
      <c r="K47" s="14"/>
      <c r="L47" s="14"/>
      <c r="M47" s="20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</row>
    <row r="48" spans="1:24" s="3" customFormat="1" ht="15" customHeight="1">
      <c r="A48" s="108" t="s">
        <v>73</v>
      </c>
      <c r="B48" s="33"/>
      <c r="C48" s="34"/>
      <c r="D48" s="17">
        <v>221.9</v>
      </c>
      <c r="E48" s="17">
        <v>240.5</v>
      </c>
      <c r="F48" s="17">
        <v>225.4</v>
      </c>
      <c r="G48" s="17">
        <v>203.8</v>
      </c>
      <c r="H48" s="146"/>
      <c r="I48" s="147"/>
      <c r="J48" s="148">
        <v>198.9</v>
      </c>
      <c r="K48" s="148">
        <v>178.27</v>
      </c>
      <c r="L48" s="148">
        <v>223.465</v>
      </c>
      <c r="M48" s="141">
        <v>222.36</v>
      </c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</row>
    <row r="49" spans="1:24" s="3" customFormat="1" ht="15" customHeight="1">
      <c r="A49" s="109"/>
      <c r="B49" s="31"/>
      <c r="C49" s="32"/>
      <c r="D49" s="18"/>
      <c r="E49" s="18"/>
      <c r="F49" s="18"/>
      <c r="G49" s="18"/>
      <c r="H49" s="19"/>
      <c r="I49" s="14"/>
      <c r="J49" s="14"/>
      <c r="K49" s="14"/>
      <c r="L49" s="14"/>
      <c r="M49" s="20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</row>
    <row r="50" spans="1:24" s="3" customFormat="1" ht="15" customHeight="1">
      <c r="A50" s="108" t="s">
        <v>20</v>
      </c>
      <c r="B50" s="11"/>
      <c r="C50" s="12"/>
      <c r="D50" s="12"/>
      <c r="E50" s="12"/>
      <c r="F50" s="12"/>
      <c r="G50" s="12"/>
      <c r="H50" s="19"/>
      <c r="I50" s="14"/>
      <c r="J50" s="14"/>
      <c r="K50" s="14"/>
      <c r="L50" s="14"/>
      <c r="M50" s="20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</row>
    <row r="51" spans="1:24" s="3" customFormat="1" ht="15" customHeight="1">
      <c r="A51" s="44" t="s">
        <v>21</v>
      </c>
      <c r="B51" s="27"/>
      <c r="C51" s="28"/>
      <c r="D51" s="12">
        <v>6885</v>
      </c>
      <c r="E51" s="12">
        <v>4095</v>
      </c>
      <c r="F51" s="12">
        <v>2149</v>
      </c>
      <c r="G51" s="12">
        <v>641</v>
      </c>
      <c r="H51" s="85"/>
      <c r="I51" s="30"/>
      <c r="J51" s="14">
        <v>4696</v>
      </c>
      <c r="K51" s="14">
        <v>3973</v>
      </c>
      <c r="L51" s="14">
        <v>620</v>
      </c>
      <c r="M51" s="20">
        <v>103</v>
      </c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</row>
    <row r="52" spans="1:24" s="3" customFormat="1" ht="15" customHeight="1">
      <c r="A52" s="44" t="s">
        <v>22</v>
      </c>
      <c r="B52" s="27"/>
      <c r="C52" s="28"/>
      <c r="D52" s="15">
        <f>+D51/D7*100</f>
        <v>20.351157222665602</v>
      </c>
      <c r="E52" s="15">
        <f>+E51/E7*100</f>
        <v>16.960033133153864</v>
      </c>
      <c r="F52" s="15">
        <f>+F51/F7*100</f>
        <v>27.92722547108512</v>
      </c>
      <c r="G52" s="15">
        <f>+G51/G7*100</f>
        <v>32.19487694625816</v>
      </c>
      <c r="H52" s="85"/>
      <c r="I52" s="30"/>
      <c r="J52" s="15">
        <f>J51/J7*100</f>
        <v>7.104387291981845</v>
      </c>
      <c r="K52" s="15">
        <f>K51/K7*100</f>
        <v>6.936587750541238</v>
      </c>
      <c r="L52" s="15">
        <f>L51/L7*100</f>
        <v>8.029008029008029</v>
      </c>
      <c r="M52" s="16">
        <f>M51/M7*100</f>
        <v>9.346642468239565</v>
      </c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</row>
    <row r="53" spans="1:24" s="3" customFormat="1" ht="15" customHeight="1">
      <c r="A53" s="44" t="s">
        <v>40</v>
      </c>
      <c r="B53" s="27"/>
      <c r="C53" s="28"/>
      <c r="D53" s="12">
        <v>4093</v>
      </c>
      <c r="E53" s="12">
        <v>1463</v>
      </c>
      <c r="F53" s="12">
        <v>1855</v>
      </c>
      <c r="G53" s="12">
        <v>775</v>
      </c>
      <c r="H53" s="85"/>
      <c r="I53" s="30"/>
      <c r="J53" s="14">
        <v>5960</v>
      </c>
      <c r="K53" s="14">
        <v>3110</v>
      </c>
      <c r="L53" s="14">
        <v>1996</v>
      </c>
      <c r="M53" s="20">
        <v>854</v>
      </c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</row>
    <row r="54" spans="1:24" s="3" customFormat="1" ht="15" customHeight="1">
      <c r="A54" s="44" t="s">
        <v>23</v>
      </c>
      <c r="B54" s="27"/>
      <c r="C54" s="28"/>
      <c r="D54" s="15">
        <f>+D53/D40*100</f>
        <v>5.727920287725485</v>
      </c>
      <c r="E54" s="15">
        <f>+E53/E40*100</f>
        <v>8.093157050395531</v>
      </c>
      <c r="F54" s="15">
        <f>+F53/F40*100</f>
        <v>6.028991159646386</v>
      </c>
      <c r="G54" s="15">
        <f>+G53/G40*100</f>
        <v>3.4273836900760655</v>
      </c>
      <c r="H54" s="85"/>
      <c r="I54" s="30"/>
      <c r="J54" s="15">
        <f>J53/J40*100</f>
        <v>7.0472496807454</v>
      </c>
      <c r="K54" s="15">
        <f>K53/K40*100</f>
        <v>6.823018362914373</v>
      </c>
      <c r="L54" s="15">
        <f>L53/L40*100</f>
        <v>7.230050349549027</v>
      </c>
      <c r="M54" s="16">
        <f>M53/M40*100</f>
        <v>7.501756851721715</v>
      </c>
      <c r="N54" s="92"/>
      <c r="O54" s="92"/>
      <c r="P54" s="92"/>
      <c r="Q54" s="130"/>
      <c r="R54" s="92"/>
      <c r="S54" s="92"/>
      <c r="T54" s="92"/>
      <c r="U54" s="92"/>
      <c r="V54" s="92"/>
      <c r="W54" s="92"/>
      <c r="X54" s="92"/>
    </row>
    <row r="55" spans="1:24" s="3" customFormat="1" ht="15" customHeight="1">
      <c r="A55" s="44"/>
      <c r="B55" s="31"/>
      <c r="C55" s="32"/>
      <c r="D55" s="15"/>
      <c r="E55" s="15"/>
      <c r="F55" s="15"/>
      <c r="G55" s="15"/>
      <c r="H55" s="19"/>
      <c r="I55" s="14"/>
      <c r="J55" s="14"/>
      <c r="K55" s="14"/>
      <c r="L55" s="14"/>
      <c r="M55" s="20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</row>
    <row r="56" spans="1:13" s="3" customFormat="1" ht="15" customHeight="1">
      <c r="A56" s="108" t="s">
        <v>43</v>
      </c>
      <c r="B56" s="19"/>
      <c r="C56" s="18"/>
      <c r="D56" s="18"/>
      <c r="E56" s="18"/>
      <c r="F56" s="18"/>
      <c r="G56" s="18"/>
      <c r="H56" s="19"/>
      <c r="I56" s="14"/>
      <c r="J56" s="14"/>
      <c r="K56" s="14"/>
      <c r="L56" s="14"/>
      <c r="M56" s="20"/>
    </row>
    <row r="57" spans="1:13" s="3" customFormat="1" ht="15" customHeight="1">
      <c r="A57" s="110" t="s">
        <v>34</v>
      </c>
      <c r="B57" s="19"/>
      <c r="C57" s="18"/>
      <c r="D57" s="18"/>
      <c r="E57" s="18"/>
      <c r="F57" s="18"/>
      <c r="G57" s="18"/>
      <c r="H57" s="19"/>
      <c r="I57" s="14"/>
      <c r="J57" s="14"/>
      <c r="K57" s="14"/>
      <c r="L57" s="14"/>
      <c r="M57" s="20"/>
    </row>
    <row r="58" spans="1:13" s="3" customFormat="1" ht="15" customHeight="1">
      <c r="A58" s="44" t="s">
        <v>21</v>
      </c>
      <c r="B58" s="11">
        <v>20230</v>
      </c>
      <c r="C58" s="12">
        <v>2595</v>
      </c>
      <c r="D58" s="12">
        <v>17635</v>
      </c>
      <c r="E58" s="12">
        <v>9968</v>
      </c>
      <c r="F58" s="12">
        <v>5977</v>
      </c>
      <c r="G58" s="12">
        <v>1690</v>
      </c>
      <c r="H58" s="19">
        <v>38301</v>
      </c>
      <c r="I58" s="14">
        <f>H58-J58</f>
        <v>5007</v>
      </c>
      <c r="J58" s="14">
        <v>33294</v>
      </c>
      <c r="K58" s="14">
        <v>26635</v>
      </c>
      <c r="L58" s="14">
        <v>5741</v>
      </c>
      <c r="M58" s="20">
        <v>918</v>
      </c>
    </row>
    <row r="59" spans="1:13" s="3" customFormat="1" ht="15" customHeight="1">
      <c r="A59" s="44" t="s">
        <v>10</v>
      </c>
      <c r="B59" s="22">
        <f aca="true" t="shared" si="17" ref="B59:G59">+B58/B7*100</f>
        <v>38.87543718052193</v>
      </c>
      <c r="C59" s="15">
        <f t="shared" si="17"/>
        <v>14.25275992750041</v>
      </c>
      <c r="D59" s="15">
        <f t="shared" si="17"/>
        <v>52.12674765747391</v>
      </c>
      <c r="E59" s="15">
        <f t="shared" si="17"/>
        <v>41.283909712155726</v>
      </c>
      <c r="F59" s="15">
        <f t="shared" si="17"/>
        <v>77.67381416504223</v>
      </c>
      <c r="G59" s="15">
        <f t="shared" si="17"/>
        <v>84.88196885986942</v>
      </c>
      <c r="H59" s="22">
        <f aca="true" t="shared" si="18" ref="H59:M59">H58/H7*100</f>
        <v>41.53625923154504</v>
      </c>
      <c r="I59" s="15">
        <f t="shared" si="18"/>
        <v>19.175826280111828</v>
      </c>
      <c r="J59" s="15">
        <f t="shared" si="18"/>
        <v>50.36913767019667</v>
      </c>
      <c r="K59" s="15">
        <f t="shared" si="18"/>
        <v>46.502898247084296</v>
      </c>
      <c r="L59" s="15">
        <f t="shared" si="18"/>
        <v>74.34602434602434</v>
      </c>
      <c r="M59" s="16">
        <f t="shared" si="18"/>
        <v>83.30308529945553</v>
      </c>
    </row>
    <row r="60" spans="1:13" s="3" customFormat="1" ht="15" customHeight="1">
      <c r="A60" s="44" t="s">
        <v>24</v>
      </c>
      <c r="B60" s="11">
        <v>56268</v>
      </c>
      <c r="C60" s="12">
        <v>5019</v>
      </c>
      <c r="D60" s="12">
        <v>51249</v>
      </c>
      <c r="E60" s="12">
        <v>22871</v>
      </c>
      <c r="F60" s="12">
        <v>19111</v>
      </c>
      <c r="G60" s="12">
        <v>9267</v>
      </c>
      <c r="H60" s="19">
        <v>99246</v>
      </c>
      <c r="I60" s="14">
        <f>H60-J60</f>
        <v>10616</v>
      </c>
      <c r="J60" s="14">
        <v>88630</v>
      </c>
      <c r="K60" s="14">
        <v>63358</v>
      </c>
      <c r="L60" s="14">
        <v>20064</v>
      </c>
      <c r="M60" s="20">
        <v>5208</v>
      </c>
    </row>
    <row r="61" spans="1:13" s="3" customFormat="1" ht="15" customHeight="1">
      <c r="A61" s="44" t="s">
        <v>8</v>
      </c>
      <c r="B61" s="22">
        <f>+B60/$B$60*100</f>
        <v>100</v>
      </c>
      <c r="C61" s="15">
        <f>+C60/$B$60*100</f>
        <v>8.919812326722115</v>
      </c>
      <c r="D61" s="15">
        <f>+D60/$B$60*100</f>
        <v>91.08018767327788</v>
      </c>
      <c r="E61" s="15">
        <f>E60/D60*100</f>
        <v>44.627212238287576</v>
      </c>
      <c r="F61" s="15">
        <f>F60/D60*100</f>
        <v>37.29048371675545</v>
      </c>
      <c r="G61" s="15">
        <f>G60/D60*100</f>
        <v>18.082304044956977</v>
      </c>
      <c r="H61" s="22">
        <f>+H60/H60*100</f>
        <v>100</v>
      </c>
      <c r="I61" s="15">
        <f>+I60/H60*100</f>
        <v>10.696652761824154</v>
      </c>
      <c r="J61" s="15">
        <f>+J60/H60*100</f>
        <v>89.30334723817585</v>
      </c>
      <c r="K61" s="15">
        <f>+K60/J60*100</f>
        <v>71.48595283763962</v>
      </c>
      <c r="L61" s="15">
        <f>+L60/J60*100</f>
        <v>22.63793297980368</v>
      </c>
      <c r="M61" s="16">
        <f>+M60/J60*100</f>
        <v>5.876114182556696</v>
      </c>
    </row>
    <row r="62" spans="1:13" s="3" customFormat="1" ht="15" customHeight="1">
      <c r="A62" s="44" t="s">
        <v>25</v>
      </c>
      <c r="B62" s="22">
        <f aca="true" t="shared" si="19" ref="B62:G62">+B60/B7</f>
        <v>1.081286751988931</v>
      </c>
      <c r="C62" s="15">
        <f t="shared" si="19"/>
        <v>0.27566320645905423</v>
      </c>
      <c r="D62" s="15">
        <f t="shared" si="19"/>
        <v>1.5148532411102245</v>
      </c>
      <c r="E62" s="15">
        <f t="shared" si="19"/>
        <v>0.9472354524746325</v>
      </c>
      <c r="F62" s="15">
        <f t="shared" si="19"/>
        <v>2.4835607537361923</v>
      </c>
      <c r="G62" s="15">
        <f t="shared" si="19"/>
        <v>4.6544450025113004</v>
      </c>
      <c r="H62" s="22">
        <f aca="true" t="shared" si="20" ref="H62:M62">H60/H7</f>
        <v>1.0762924163060805</v>
      </c>
      <c r="I62" s="15">
        <f t="shared" si="20"/>
        <v>0.4065719428593313</v>
      </c>
      <c r="J62" s="15">
        <f t="shared" si="20"/>
        <v>1.3408472012102874</v>
      </c>
      <c r="K62" s="15">
        <f t="shared" si="20"/>
        <v>1.1061875829317689</v>
      </c>
      <c r="L62" s="15">
        <f t="shared" si="20"/>
        <v>2.5982905982905984</v>
      </c>
      <c r="M62" s="16">
        <f t="shared" si="20"/>
        <v>4.725952813067151</v>
      </c>
    </row>
    <row r="63" spans="1:13" s="3" customFormat="1" ht="15" customHeight="1">
      <c r="A63" s="44"/>
      <c r="B63" s="22"/>
      <c r="C63" s="15"/>
      <c r="D63" s="15"/>
      <c r="E63" s="15"/>
      <c r="F63" s="15"/>
      <c r="G63" s="15"/>
      <c r="H63" s="22"/>
      <c r="I63" s="15"/>
      <c r="J63" s="15"/>
      <c r="K63" s="15"/>
      <c r="L63" s="15"/>
      <c r="M63" s="16"/>
    </row>
    <row r="64" spans="1:13" s="3" customFormat="1" ht="15" customHeight="1">
      <c r="A64" s="108" t="s">
        <v>70</v>
      </c>
      <c r="B64" s="19"/>
      <c r="C64" s="18"/>
      <c r="D64" s="18"/>
      <c r="E64" s="18"/>
      <c r="F64" s="18"/>
      <c r="G64" s="18"/>
      <c r="H64" s="19"/>
      <c r="I64" s="14"/>
      <c r="J64" s="14"/>
      <c r="K64" s="14"/>
      <c r="L64" s="14"/>
      <c r="M64" s="20"/>
    </row>
    <row r="65" spans="1:13" s="3" customFormat="1" ht="15" customHeight="1">
      <c r="A65" s="44" t="s">
        <v>26</v>
      </c>
      <c r="B65" s="11">
        <v>13735</v>
      </c>
      <c r="C65" s="12">
        <v>3002</v>
      </c>
      <c r="D65" s="12">
        <v>10733</v>
      </c>
      <c r="E65" s="12">
        <v>6875</v>
      </c>
      <c r="F65" s="12">
        <v>2938</v>
      </c>
      <c r="G65" s="12">
        <v>920</v>
      </c>
      <c r="H65" s="19">
        <v>28897</v>
      </c>
      <c r="I65" s="14">
        <f>H65-J65</f>
        <v>4717</v>
      </c>
      <c r="J65" s="14">
        <v>24180</v>
      </c>
      <c r="K65" s="14">
        <v>20134</v>
      </c>
      <c r="L65" s="14">
        <v>3478</v>
      </c>
      <c r="M65" s="20">
        <v>568</v>
      </c>
    </row>
    <row r="66" spans="1:13" s="3" customFormat="1" ht="15" customHeight="1">
      <c r="A66" s="44" t="s">
        <v>10</v>
      </c>
      <c r="B66" s="22">
        <f aca="true" t="shared" si="21" ref="B66:G66">+B65/B7*100</f>
        <v>26.394173488604483</v>
      </c>
      <c r="C66" s="15">
        <f t="shared" si="21"/>
        <v>16.488163893008185</v>
      </c>
      <c r="D66" s="15">
        <f t="shared" si="21"/>
        <v>31.72534066388815</v>
      </c>
      <c r="E66" s="15">
        <f t="shared" si="21"/>
        <v>28.473804100227788</v>
      </c>
      <c r="F66" s="15">
        <f t="shared" si="21"/>
        <v>38.18063677712801</v>
      </c>
      <c r="G66" s="15">
        <f t="shared" si="21"/>
        <v>46.20793571069814</v>
      </c>
      <c r="H66" s="22">
        <f aca="true" t="shared" si="22" ref="H66:M66">H65/H7*100</f>
        <v>31.337909793842382</v>
      </c>
      <c r="I66" s="15">
        <f t="shared" si="22"/>
        <v>18.065183256098962</v>
      </c>
      <c r="J66" s="15">
        <f t="shared" si="22"/>
        <v>36.58093797276854</v>
      </c>
      <c r="K66" s="15">
        <f t="shared" si="22"/>
        <v>35.15259445492004</v>
      </c>
      <c r="L66" s="15">
        <f t="shared" si="22"/>
        <v>45.04014504014504</v>
      </c>
      <c r="M66" s="16">
        <f t="shared" si="22"/>
        <v>51.542649727767696</v>
      </c>
    </row>
    <row r="67" spans="1:13" s="3" customFormat="1" ht="15" customHeight="1">
      <c r="A67" s="44" t="s">
        <v>27</v>
      </c>
      <c r="B67" s="11">
        <v>33020</v>
      </c>
      <c r="C67" s="12">
        <v>6137</v>
      </c>
      <c r="D67" s="12">
        <v>26883</v>
      </c>
      <c r="E67" s="12">
        <v>15337</v>
      </c>
      <c r="F67" s="12">
        <v>8067</v>
      </c>
      <c r="G67" s="12">
        <v>3479</v>
      </c>
      <c r="H67" s="19">
        <v>76765</v>
      </c>
      <c r="I67" s="14">
        <f>H67-J67</f>
        <v>10645</v>
      </c>
      <c r="J67" s="14">
        <v>66120</v>
      </c>
      <c r="K67" s="14">
        <v>52833</v>
      </c>
      <c r="L67" s="14">
        <v>10948</v>
      </c>
      <c r="M67" s="20">
        <v>2339</v>
      </c>
    </row>
    <row r="68" spans="1:13" s="3" customFormat="1" ht="15" customHeight="1">
      <c r="A68" s="44" t="s">
        <v>12</v>
      </c>
      <c r="B68" s="22">
        <f>+B67/$B$67*100</f>
        <v>100</v>
      </c>
      <c r="C68" s="15">
        <f>+C67/$B$67*100</f>
        <v>18.58570563294973</v>
      </c>
      <c r="D68" s="15">
        <f>+D67/$B$67*100</f>
        <v>81.41429436705027</v>
      </c>
      <c r="E68" s="15">
        <f>E67/D67*100</f>
        <v>57.0509243759997</v>
      </c>
      <c r="F68" s="15">
        <f>F67/D67*100</f>
        <v>30.007811628166497</v>
      </c>
      <c r="G68" s="15">
        <f>G67/D67*100</f>
        <v>12.941263995833799</v>
      </c>
      <c r="H68" s="22">
        <f>+H67/H67*100</f>
        <v>100</v>
      </c>
      <c r="I68" s="15">
        <f>+I67/H67*100</f>
        <v>13.866996678173646</v>
      </c>
      <c r="J68" s="15">
        <f>+J67/H67*100</f>
        <v>86.13300332182635</v>
      </c>
      <c r="K68" s="15">
        <f>+K67/J67*100</f>
        <v>79.90471869328493</v>
      </c>
      <c r="L68" s="15">
        <f>+L67/J67*100</f>
        <v>16.557773744706594</v>
      </c>
      <c r="M68" s="16">
        <f>+M67/J67*100</f>
        <v>3.5375075620084697</v>
      </c>
    </row>
    <row r="69" spans="1:13" s="3" customFormat="1" ht="15" customHeight="1">
      <c r="A69" s="44" t="s">
        <v>35</v>
      </c>
      <c r="B69" s="22">
        <f aca="true" t="shared" si="23" ref="B69:G69">+B67/B7</f>
        <v>0.6345363003958645</v>
      </c>
      <c r="C69" s="15">
        <f t="shared" si="23"/>
        <v>0.3370681605975724</v>
      </c>
      <c r="D69" s="15">
        <f t="shared" si="23"/>
        <v>0.7946262303804204</v>
      </c>
      <c r="E69" s="15">
        <f t="shared" si="23"/>
        <v>0.6352039759784635</v>
      </c>
      <c r="F69" s="15">
        <f t="shared" si="23"/>
        <v>1.0483430799220272</v>
      </c>
      <c r="G69" s="15">
        <f t="shared" si="23"/>
        <v>1.7473631341034657</v>
      </c>
      <c r="H69" s="22">
        <f aca="true" t="shared" si="24" ref="H69:M69">H67/H7</f>
        <v>0.8324928696142543</v>
      </c>
      <c r="I69" s="15">
        <f t="shared" si="24"/>
        <v>0.40768258588334416</v>
      </c>
      <c r="J69" s="15">
        <f t="shared" si="24"/>
        <v>1.000302571860817</v>
      </c>
      <c r="K69" s="15">
        <f t="shared" si="24"/>
        <v>0.9224282421956841</v>
      </c>
      <c r="L69" s="15">
        <f t="shared" si="24"/>
        <v>1.4177674177674178</v>
      </c>
      <c r="M69" s="16">
        <f t="shared" si="24"/>
        <v>2.1225045372050815</v>
      </c>
    </row>
    <row r="70" spans="1:13" s="3" customFormat="1" ht="15" customHeight="1">
      <c r="A70" s="44"/>
      <c r="B70" s="22"/>
      <c r="C70" s="15"/>
      <c r="D70" s="15"/>
      <c r="E70" s="15"/>
      <c r="F70" s="15"/>
      <c r="G70" s="15"/>
      <c r="H70" s="22"/>
      <c r="I70" s="15"/>
      <c r="J70" s="15"/>
      <c r="K70" s="15"/>
      <c r="L70" s="15"/>
      <c r="M70" s="16"/>
    </row>
    <row r="71" spans="1:13" s="3" customFormat="1" ht="15" customHeight="1">
      <c r="A71" s="108" t="s">
        <v>71</v>
      </c>
      <c r="B71" s="19"/>
      <c r="C71" s="18"/>
      <c r="D71" s="18"/>
      <c r="E71" s="18"/>
      <c r="F71" s="18"/>
      <c r="G71" s="18"/>
      <c r="H71" s="19"/>
      <c r="I71" s="14"/>
      <c r="J71" s="14"/>
      <c r="K71" s="14"/>
      <c r="L71" s="14"/>
      <c r="M71" s="20"/>
    </row>
    <row r="72" spans="1:13" s="3" customFormat="1" ht="15" customHeight="1">
      <c r="A72" s="44" t="s">
        <v>26</v>
      </c>
      <c r="B72" s="11">
        <v>41273</v>
      </c>
      <c r="C72" s="12">
        <v>12162</v>
      </c>
      <c r="D72" s="12">
        <v>29111</v>
      </c>
      <c r="E72" s="12">
        <v>20354</v>
      </c>
      <c r="F72" s="12">
        <v>6907</v>
      </c>
      <c r="G72" s="12">
        <v>1850</v>
      </c>
      <c r="H72" s="19">
        <v>76079</v>
      </c>
      <c r="I72" s="14">
        <f>H72-J72</f>
        <v>19449</v>
      </c>
      <c r="J72" s="14">
        <v>56630</v>
      </c>
      <c r="K72" s="14">
        <v>48631</v>
      </c>
      <c r="L72" s="14">
        <v>6993</v>
      </c>
      <c r="M72" s="20">
        <v>1006</v>
      </c>
    </row>
    <row r="73" spans="1:13" s="3" customFormat="1" ht="15" customHeight="1">
      <c r="A73" s="44" t="s">
        <v>28</v>
      </c>
      <c r="B73" s="22">
        <f aca="true" t="shared" si="25" ref="B73:G73">+B72/B7*100</f>
        <v>79.31319420423537</v>
      </c>
      <c r="C73" s="15">
        <f t="shared" si="25"/>
        <v>66.79848409952216</v>
      </c>
      <c r="D73" s="15">
        <f t="shared" si="25"/>
        <v>86.04829889746091</v>
      </c>
      <c r="E73" s="15">
        <f t="shared" si="25"/>
        <v>84.2990267136053</v>
      </c>
      <c r="F73" s="15">
        <f t="shared" si="25"/>
        <v>89.75958414554906</v>
      </c>
      <c r="G73" s="15">
        <f t="shared" si="25"/>
        <v>92.91813159216474</v>
      </c>
      <c r="H73" s="22">
        <f aca="true" t="shared" si="26" ref="H73:M73">H72/H7*100</f>
        <v>82.50534101137609</v>
      </c>
      <c r="I73" s="15">
        <f t="shared" si="26"/>
        <v>74.48584887595267</v>
      </c>
      <c r="J73" s="15">
        <f t="shared" si="26"/>
        <v>85.6732223903177</v>
      </c>
      <c r="K73" s="15">
        <f t="shared" si="26"/>
        <v>84.90641804595292</v>
      </c>
      <c r="L73" s="15">
        <f t="shared" si="26"/>
        <v>90.55944055944056</v>
      </c>
      <c r="M73" s="16">
        <f t="shared" si="26"/>
        <v>91.2885662431942</v>
      </c>
    </row>
    <row r="74" spans="1:13" s="3" customFormat="1" ht="15" customHeight="1">
      <c r="A74" s="44" t="s">
        <v>29</v>
      </c>
      <c r="B74" s="11">
        <v>409490</v>
      </c>
      <c r="C74" s="12">
        <v>91244</v>
      </c>
      <c r="D74" s="12">
        <v>318246</v>
      </c>
      <c r="E74" s="12">
        <v>192017</v>
      </c>
      <c r="F74" s="12">
        <v>91680</v>
      </c>
      <c r="G74" s="12">
        <v>34549</v>
      </c>
      <c r="H74" s="19">
        <v>658668</v>
      </c>
      <c r="I74" s="14">
        <f>H74-J74</f>
        <v>132315</v>
      </c>
      <c r="J74" s="14">
        <v>526353</v>
      </c>
      <c r="K74" s="14">
        <v>429152</v>
      </c>
      <c r="L74" s="14">
        <v>82033</v>
      </c>
      <c r="M74" s="20">
        <v>15168</v>
      </c>
    </row>
    <row r="75" spans="1:14" s="3" customFormat="1" ht="15" customHeight="1">
      <c r="A75" s="44" t="s">
        <v>8</v>
      </c>
      <c r="B75" s="22">
        <f>+B74/$B$74*100</f>
        <v>100</v>
      </c>
      <c r="C75" s="15">
        <f>+C74/$B$74*100</f>
        <v>22.282351217367946</v>
      </c>
      <c r="D75" s="15">
        <f>+D74/$B$74*100</f>
        <v>77.71764878263205</v>
      </c>
      <c r="E75" s="15">
        <f>E74/D74*100</f>
        <v>60.33602936093462</v>
      </c>
      <c r="F75" s="15">
        <f>F74/D74*100</f>
        <v>28.80790332007315</v>
      </c>
      <c r="G75" s="15">
        <f>G74/D74*100</f>
        <v>10.856067318992226</v>
      </c>
      <c r="H75" s="22">
        <f>+H74/H74*100</f>
        <v>100</v>
      </c>
      <c r="I75" s="15">
        <f>+I74/H74*100</f>
        <v>20.088269052086936</v>
      </c>
      <c r="J75" s="15">
        <f>+J74/H74*100</f>
        <v>79.91173094791306</v>
      </c>
      <c r="K75" s="15">
        <f>+K74/J74*100</f>
        <v>81.53311560872646</v>
      </c>
      <c r="L75" s="15">
        <f>+L74/J74*100</f>
        <v>15.585168128613308</v>
      </c>
      <c r="M75" s="16">
        <f>+M74/J74*100</f>
        <v>2.88171626266023</v>
      </c>
      <c r="N75" s="105"/>
    </row>
    <row r="76" spans="1:13" s="3" customFormat="1" ht="15" customHeight="1">
      <c r="A76" s="44" t="s">
        <v>36</v>
      </c>
      <c r="B76" s="22">
        <f aca="true" t="shared" si="27" ref="B76:G76">+B74/B7</f>
        <v>7.869057227410738</v>
      </c>
      <c r="C76" s="15">
        <f t="shared" si="27"/>
        <v>5.0114791014444995</v>
      </c>
      <c r="D76" s="15">
        <f t="shared" si="27"/>
        <v>9.406934468386982</v>
      </c>
      <c r="E76" s="15">
        <f t="shared" si="27"/>
        <v>7.952661006419548</v>
      </c>
      <c r="F76" s="15">
        <f t="shared" si="27"/>
        <v>11.914230019493177</v>
      </c>
      <c r="G76" s="15">
        <f t="shared" si="27"/>
        <v>17.35258663987946</v>
      </c>
      <c r="H76" s="22">
        <f aca="true" t="shared" si="28" ref="H76:M76">H74/H7</f>
        <v>7.143052347333832</v>
      </c>
      <c r="I76" s="15">
        <f t="shared" si="28"/>
        <v>5.0674045421469875</v>
      </c>
      <c r="J76" s="15">
        <f t="shared" si="28"/>
        <v>7.962980332829047</v>
      </c>
      <c r="K76" s="15">
        <f t="shared" si="28"/>
        <v>7.492702004329911</v>
      </c>
      <c r="L76" s="15">
        <f t="shared" si="28"/>
        <v>10.623284123284122</v>
      </c>
      <c r="M76" s="16">
        <f t="shared" si="28"/>
        <v>13.764065335753177</v>
      </c>
    </row>
    <row r="77" spans="1:13" s="3" customFormat="1" ht="15" customHeight="1">
      <c r="A77" s="44"/>
      <c r="B77" s="22"/>
      <c r="C77" s="15"/>
      <c r="D77" s="15"/>
      <c r="E77" s="15"/>
      <c r="F77" s="15"/>
      <c r="G77" s="15"/>
      <c r="H77" s="22"/>
      <c r="I77" s="15"/>
      <c r="J77" s="15"/>
      <c r="K77" s="15"/>
      <c r="L77" s="15"/>
      <c r="M77" s="16"/>
    </row>
    <row r="78" spans="1:13" s="3" customFormat="1" ht="15" customHeight="1">
      <c r="A78" s="108" t="s">
        <v>72</v>
      </c>
      <c r="B78" s="11"/>
      <c r="C78" s="12"/>
      <c r="D78" s="12"/>
      <c r="E78" s="12"/>
      <c r="F78" s="12"/>
      <c r="G78" s="12"/>
      <c r="H78" s="19"/>
      <c r="I78" s="14"/>
      <c r="J78" s="14"/>
      <c r="K78" s="14"/>
      <c r="L78" s="14"/>
      <c r="M78" s="20"/>
    </row>
    <row r="79" spans="1:13" s="3" customFormat="1" ht="15" customHeight="1">
      <c r="A79" s="44" t="s">
        <v>26</v>
      </c>
      <c r="B79" s="11">
        <v>37767</v>
      </c>
      <c r="C79" s="12">
        <v>10490</v>
      </c>
      <c r="D79" s="12">
        <v>27277</v>
      </c>
      <c r="E79" s="12">
        <v>18757</v>
      </c>
      <c r="F79" s="12">
        <v>6699</v>
      </c>
      <c r="G79" s="12">
        <v>1821</v>
      </c>
      <c r="H79" s="19">
        <v>63381</v>
      </c>
      <c r="I79" s="14">
        <f>H79-J79</f>
        <v>15732</v>
      </c>
      <c r="J79" s="14">
        <v>47649</v>
      </c>
      <c r="K79" s="14">
        <v>40327</v>
      </c>
      <c r="L79" s="14">
        <v>6357</v>
      </c>
      <c r="M79" s="20">
        <v>965</v>
      </c>
    </row>
    <row r="80" spans="1:13" s="3" customFormat="1" ht="15" customHeight="1">
      <c r="A80" s="44" t="s">
        <v>28</v>
      </c>
      <c r="B80" s="22">
        <f aca="true" t="shared" si="29" ref="B80:G80">+B79/B7*100</f>
        <v>72.57580998501095</v>
      </c>
      <c r="C80" s="15">
        <f t="shared" si="29"/>
        <v>57.615202943922675</v>
      </c>
      <c r="D80" s="15">
        <f t="shared" si="29"/>
        <v>80.62723537583872</v>
      </c>
      <c r="E80" s="15">
        <f t="shared" si="29"/>
        <v>77.68482087388693</v>
      </c>
      <c r="F80" s="15">
        <f t="shared" si="29"/>
        <v>87.05653021442495</v>
      </c>
      <c r="G80" s="15">
        <f t="shared" si="29"/>
        <v>91.46157709693621</v>
      </c>
      <c r="H80" s="22">
        <f aca="true" t="shared" si="30" ref="H80:M80">H79/H7*100</f>
        <v>68.73474965025864</v>
      </c>
      <c r="I80" s="15">
        <f t="shared" si="30"/>
        <v>60.25046915093256</v>
      </c>
      <c r="J80" s="15">
        <f t="shared" si="30"/>
        <v>72.08623298033284</v>
      </c>
      <c r="K80" s="15">
        <f t="shared" si="30"/>
        <v>70.408198896571</v>
      </c>
      <c r="L80" s="15">
        <f t="shared" si="30"/>
        <v>82.32323232323232</v>
      </c>
      <c r="M80" s="16">
        <f t="shared" si="30"/>
        <v>87.56805807622504</v>
      </c>
    </row>
    <row r="81" spans="1:13" s="3" customFormat="1" ht="15" customHeight="1">
      <c r="A81" s="44" t="s">
        <v>30</v>
      </c>
      <c r="B81" s="11">
        <v>190462</v>
      </c>
      <c r="C81" s="12">
        <v>41229</v>
      </c>
      <c r="D81" s="12">
        <v>149233</v>
      </c>
      <c r="E81" s="12">
        <v>90538</v>
      </c>
      <c r="F81" s="12">
        <v>42155</v>
      </c>
      <c r="G81" s="12">
        <v>16540</v>
      </c>
      <c r="H81" s="19">
        <v>338410</v>
      </c>
      <c r="I81" s="14">
        <f>H81-J81</f>
        <v>69172</v>
      </c>
      <c r="J81" s="14">
        <v>269238</v>
      </c>
      <c r="K81" s="14">
        <v>213065</v>
      </c>
      <c r="L81" s="14">
        <v>46612</v>
      </c>
      <c r="M81" s="20">
        <v>9561</v>
      </c>
    </row>
    <row r="82" spans="1:13" s="3" customFormat="1" ht="15" customHeight="1">
      <c r="A82" s="44" t="s">
        <v>8</v>
      </c>
      <c r="B82" s="22">
        <f>+B81/$B$81*100</f>
        <v>100</v>
      </c>
      <c r="C82" s="15">
        <f>+C81/$B$81*100</f>
        <v>21.64683768940786</v>
      </c>
      <c r="D82" s="15">
        <f>+D81/$B$81*100</f>
        <v>78.35316231059214</v>
      </c>
      <c r="E82" s="15">
        <f>E81/D81*100</f>
        <v>60.66888690839157</v>
      </c>
      <c r="F82" s="15">
        <f>F81/D81*100</f>
        <v>28.24777361575523</v>
      </c>
      <c r="G82" s="15">
        <f>G81/D81*100</f>
        <v>11.083339475853196</v>
      </c>
      <c r="H82" s="22">
        <f>+H81/H81*100</f>
        <v>100</v>
      </c>
      <c r="I82" s="15">
        <f>+I81/H81*100</f>
        <v>20.44029431754381</v>
      </c>
      <c r="J82" s="15">
        <f>+J81/H81*100</f>
        <v>79.5597056824562</v>
      </c>
      <c r="K82" s="15">
        <f>+K81/J81*100</f>
        <v>79.13630319642844</v>
      </c>
      <c r="L82" s="15">
        <f>+L81/J81*100</f>
        <v>17.312563605434597</v>
      </c>
      <c r="M82" s="16">
        <f>+M81/J81*100</f>
        <v>3.5511331981369647</v>
      </c>
    </row>
    <row r="83" spans="1:13" s="3" customFormat="1" ht="15" customHeight="1">
      <c r="A83" s="45" t="s">
        <v>38</v>
      </c>
      <c r="B83" s="41">
        <f aca="true" t="shared" si="31" ref="B83:G83">+B81/B7</f>
        <v>3.6600561128406164</v>
      </c>
      <c r="C83" s="42">
        <f t="shared" si="31"/>
        <v>2.264458724666337</v>
      </c>
      <c r="D83" s="42">
        <f t="shared" si="31"/>
        <v>4.411131802193255</v>
      </c>
      <c r="E83" s="42">
        <f t="shared" si="31"/>
        <v>3.749761855456616</v>
      </c>
      <c r="F83" s="42">
        <f t="shared" si="31"/>
        <v>5.478232618583496</v>
      </c>
      <c r="G83" s="42">
        <f t="shared" si="31"/>
        <v>8.307383224510296</v>
      </c>
      <c r="H83" s="41">
        <f aca="true" t="shared" si="32" ref="H83:M83">H81/H7</f>
        <v>3.669952608690937</v>
      </c>
      <c r="I83" s="42">
        <f t="shared" si="32"/>
        <v>2.649151698517866</v>
      </c>
      <c r="J83" s="42">
        <f t="shared" si="32"/>
        <v>4.073192133131618</v>
      </c>
      <c r="K83" s="42">
        <f t="shared" si="32"/>
        <v>3.71996996996997</v>
      </c>
      <c r="L83" s="42">
        <f t="shared" si="32"/>
        <v>6.036260036260036</v>
      </c>
      <c r="M83" s="43">
        <f t="shared" si="32"/>
        <v>8.676043557168784</v>
      </c>
    </row>
    <row r="84" spans="1:13" s="3" customFormat="1" ht="15" customHeight="1">
      <c r="A84" s="124" t="s">
        <v>54</v>
      </c>
      <c r="B84" s="11"/>
      <c r="C84" s="15"/>
      <c r="D84" s="15"/>
      <c r="E84" s="15"/>
      <c r="F84" s="15"/>
      <c r="G84" s="15"/>
      <c r="H84" s="17"/>
      <c r="I84" s="15"/>
      <c r="J84" s="15"/>
      <c r="K84" s="15"/>
      <c r="L84" s="15"/>
      <c r="M84" s="15"/>
    </row>
  </sheetData>
  <sheetProtection/>
  <mergeCells count="11">
    <mergeCell ref="J5:M5"/>
    <mergeCell ref="B34:E34"/>
    <mergeCell ref="A1:M1"/>
    <mergeCell ref="A4:A6"/>
    <mergeCell ref="B4:G4"/>
    <mergeCell ref="H4:M4"/>
    <mergeCell ref="B5:B6"/>
    <mergeCell ref="C5:C6"/>
    <mergeCell ref="D5:G5"/>
    <mergeCell ref="H5:H6"/>
    <mergeCell ref="I5:I6"/>
  </mergeCells>
  <printOptions/>
  <pageMargins left="1" right="0.75" top="1" bottom="1" header="0.5" footer="0.5"/>
  <pageSetup firstPageNumber="29" useFirstPageNumber="1" horizontalDpi="600" verticalDpi="600" orientation="portrait" scale="95" r:id="rId1"/>
  <headerFooter alignWithMargins="0">
    <oddFooter>&amp;L&amp;"Arial Narrow,Regular"&amp;8Zila Series : Noakhali&amp;C&amp;"Arial Narrow,Regular"&amp;8&amp;P</oddFooter>
  </headerFooter>
  <rowBreaks count="1" manualBreakCount="1">
    <brk id="44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X100"/>
  <sheetViews>
    <sheetView workbookViewId="0" topLeftCell="A31">
      <selection activeCell="A1" sqref="A1:M1"/>
    </sheetView>
  </sheetViews>
  <sheetFormatPr defaultColWidth="9.140625" defaultRowHeight="15" customHeight="1"/>
  <cols>
    <col min="1" max="1" width="21.00390625" style="122" customWidth="1"/>
    <col min="2" max="2" width="6.7109375" style="122" customWidth="1"/>
    <col min="3" max="3" width="6.421875" style="122" customWidth="1"/>
    <col min="4" max="4" width="5.57421875" style="122" customWidth="1"/>
    <col min="5" max="5" width="5.7109375" style="122" customWidth="1"/>
    <col min="6" max="6" width="5.421875" style="122" customWidth="1"/>
    <col min="7" max="7" width="5.57421875" style="122" customWidth="1"/>
    <col min="8" max="8" width="6.28125" style="122" customWidth="1"/>
    <col min="9" max="9" width="6.57421875" style="113" customWidth="1"/>
    <col min="10" max="10" width="5.421875" style="113" customWidth="1"/>
    <col min="11" max="11" width="6.00390625" style="113" customWidth="1"/>
    <col min="12" max="12" width="5.28125" style="113" customWidth="1"/>
    <col min="13" max="13" width="5.57421875" style="113" customWidth="1"/>
    <col min="14" max="14" width="9.140625" style="113" customWidth="1"/>
    <col min="15" max="15" width="8.7109375" style="113" customWidth="1"/>
    <col min="16" max="16384" width="9.140625" style="113" customWidth="1"/>
  </cols>
  <sheetData>
    <row r="1" spans="1:13" ht="15" customHeight="1">
      <c r="A1" s="153" t="s">
        <v>62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 customHeight="1">
      <c r="A3" s="6" t="s">
        <v>55</v>
      </c>
      <c r="B3" s="5"/>
      <c r="C3" s="5"/>
      <c r="D3" s="5"/>
      <c r="E3" s="7" t="s">
        <v>53</v>
      </c>
      <c r="F3" s="36"/>
      <c r="G3" s="36"/>
      <c r="H3" s="36"/>
      <c r="I3" s="36"/>
      <c r="J3" s="5"/>
      <c r="K3" s="7" t="s">
        <v>0</v>
      </c>
      <c r="L3" s="5"/>
      <c r="M3" s="5"/>
    </row>
    <row r="4" spans="1:24" s="114" customFormat="1" ht="15" customHeight="1">
      <c r="A4" s="154" t="s">
        <v>1</v>
      </c>
      <c r="B4" s="155">
        <v>1996</v>
      </c>
      <c r="C4" s="156"/>
      <c r="D4" s="156"/>
      <c r="E4" s="156"/>
      <c r="F4" s="156"/>
      <c r="G4" s="157"/>
      <c r="H4" s="158">
        <v>2008</v>
      </c>
      <c r="I4" s="158"/>
      <c r="J4" s="158"/>
      <c r="K4" s="158"/>
      <c r="L4" s="158"/>
      <c r="M4" s="158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114" customFormat="1" ht="15" customHeight="1">
      <c r="A5" s="154"/>
      <c r="B5" s="161" t="s">
        <v>2</v>
      </c>
      <c r="C5" s="166" t="s">
        <v>46</v>
      </c>
      <c r="D5" s="160" t="s">
        <v>3</v>
      </c>
      <c r="E5" s="160"/>
      <c r="F5" s="160"/>
      <c r="G5" s="160"/>
      <c r="H5" s="161" t="s">
        <v>2</v>
      </c>
      <c r="I5" s="159" t="s">
        <v>41</v>
      </c>
      <c r="J5" s="160" t="s">
        <v>3</v>
      </c>
      <c r="K5" s="160"/>
      <c r="L5" s="160"/>
      <c r="M5" s="160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114" customFormat="1" ht="15" customHeight="1">
      <c r="A6" s="154"/>
      <c r="B6" s="161"/>
      <c r="C6" s="166"/>
      <c r="D6" s="8" t="s">
        <v>47</v>
      </c>
      <c r="E6" s="8" t="s">
        <v>4</v>
      </c>
      <c r="F6" s="9" t="s">
        <v>5</v>
      </c>
      <c r="G6" s="8" t="s">
        <v>6</v>
      </c>
      <c r="H6" s="161"/>
      <c r="I6" s="161"/>
      <c r="J6" s="8" t="s">
        <v>47</v>
      </c>
      <c r="K6" s="8" t="s">
        <v>4</v>
      </c>
      <c r="L6" s="9" t="s">
        <v>5</v>
      </c>
      <c r="M6" s="8" t="s">
        <v>6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3" customFormat="1" ht="15" customHeight="1">
      <c r="A7" s="115" t="s">
        <v>7</v>
      </c>
      <c r="B7" s="11"/>
      <c r="C7" s="12"/>
      <c r="D7" s="12"/>
      <c r="E7" s="12"/>
      <c r="F7" s="12"/>
      <c r="G7" s="12"/>
      <c r="H7" s="84">
        <v>34020</v>
      </c>
      <c r="I7" s="14">
        <f>H7-J7</f>
        <v>9308</v>
      </c>
      <c r="J7" s="14">
        <v>24712</v>
      </c>
      <c r="K7" s="14">
        <v>21285</v>
      </c>
      <c r="L7" s="14">
        <v>3047</v>
      </c>
      <c r="M7" s="47">
        <v>380</v>
      </c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</row>
    <row r="8" spans="1:24" s="3" customFormat="1" ht="15" customHeight="1">
      <c r="A8" s="44" t="s">
        <v>8</v>
      </c>
      <c r="B8" s="11"/>
      <c r="C8" s="15"/>
      <c r="D8" s="15"/>
      <c r="E8" s="15"/>
      <c r="F8" s="15"/>
      <c r="G8" s="15"/>
      <c r="H8" s="26">
        <f>+H7/H7*100</f>
        <v>100</v>
      </c>
      <c r="I8" s="15">
        <f>+I7/H7*100</f>
        <v>27.36037624926514</v>
      </c>
      <c r="J8" s="15">
        <f>+J7/H7*100</f>
        <v>72.63962375073486</v>
      </c>
      <c r="K8" s="15">
        <f>+K7/J7*100</f>
        <v>86.13224344448042</v>
      </c>
      <c r="L8" s="15">
        <f>+L7/J7*100</f>
        <v>12.330042084817093</v>
      </c>
      <c r="M8" s="16">
        <f>+M7/J7*100</f>
        <v>1.5377144707024928</v>
      </c>
      <c r="P8" s="92"/>
      <c r="Q8" s="92"/>
      <c r="R8" s="92"/>
      <c r="S8" s="92"/>
      <c r="T8" s="92"/>
      <c r="U8" s="92"/>
      <c r="V8" s="92"/>
      <c r="W8" s="92"/>
      <c r="X8" s="92"/>
    </row>
    <row r="9" spans="1:24" s="3" customFormat="1" ht="15" customHeight="1">
      <c r="A9" s="106" t="s">
        <v>42</v>
      </c>
      <c r="B9" s="19"/>
      <c r="C9" s="18"/>
      <c r="D9" s="18"/>
      <c r="E9" s="18"/>
      <c r="F9" s="18"/>
      <c r="G9" s="18"/>
      <c r="H9" s="19"/>
      <c r="I9" s="14"/>
      <c r="J9" s="14"/>
      <c r="K9" s="14"/>
      <c r="L9" s="14"/>
      <c r="M9" s="20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</row>
    <row r="10" spans="1:24" s="3" customFormat="1" ht="15" customHeight="1">
      <c r="A10" s="46" t="s">
        <v>9</v>
      </c>
      <c r="B10" s="11"/>
      <c r="C10" s="12"/>
      <c r="D10" s="12"/>
      <c r="E10" s="12"/>
      <c r="F10" s="12"/>
      <c r="G10" s="12"/>
      <c r="H10" s="19">
        <v>25222</v>
      </c>
      <c r="I10" s="14">
        <f>H10-J10</f>
        <v>8218</v>
      </c>
      <c r="J10" s="14">
        <v>17004</v>
      </c>
      <c r="K10" s="14">
        <v>15486</v>
      </c>
      <c r="L10" s="14">
        <v>1345</v>
      </c>
      <c r="M10" s="20">
        <v>173</v>
      </c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</row>
    <row r="11" spans="1:24" s="3" customFormat="1" ht="15" customHeight="1">
      <c r="A11" s="44" t="s">
        <v>8</v>
      </c>
      <c r="B11" s="11"/>
      <c r="C11" s="15"/>
      <c r="D11" s="15"/>
      <c r="E11" s="15"/>
      <c r="F11" s="15"/>
      <c r="G11" s="15"/>
      <c r="H11" s="26">
        <f>+H10/H10*100</f>
        <v>100</v>
      </c>
      <c r="I11" s="15">
        <f>+I10/H10*100</f>
        <v>32.58266592657204</v>
      </c>
      <c r="J11" s="15">
        <f>+J10/H10*100</f>
        <v>67.41733407342795</v>
      </c>
      <c r="K11" s="15">
        <f>+K10/J10*100</f>
        <v>91.0726887791108</v>
      </c>
      <c r="L11" s="15">
        <f>+L10/J10*100</f>
        <v>7.909903552105386</v>
      </c>
      <c r="M11" s="16">
        <f>+M10/J10*100</f>
        <v>1.0174076687838156</v>
      </c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</row>
    <row r="12" spans="1:24" s="3" customFormat="1" ht="15" customHeight="1">
      <c r="A12" s="44" t="s">
        <v>10</v>
      </c>
      <c r="B12" s="22"/>
      <c r="C12" s="15"/>
      <c r="D12" s="15"/>
      <c r="E12" s="15"/>
      <c r="F12" s="15"/>
      <c r="G12" s="15"/>
      <c r="H12" s="22">
        <f>+H10/$H$7*100</f>
        <v>74.13874191651969</v>
      </c>
      <c r="I12" s="15">
        <f>+I10/$I$7*100</f>
        <v>88.28964331757628</v>
      </c>
      <c r="J12" s="15">
        <f>+J10/$J$7*100</f>
        <v>68.80867594690838</v>
      </c>
      <c r="K12" s="15">
        <f>+K10/$K$7*100</f>
        <v>72.7554615926709</v>
      </c>
      <c r="L12" s="15">
        <f>+L10/$L$7*100</f>
        <v>44.14177879881851</v>
      </c>
      <c r="M12" s="16">
        <f>+M10/$M$7*100</f>
        <v>45.526315789473685</v>
      </c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</row>
    <row r="13" spans="1:24" s="3" customFormat="1" ht="11.25" customHeight="1">
      <c r="A13" s="46"/>
      <c r="B13" s="23"/>
      <c r="C13" s="24"/>
      <c r="D13" s="24"/>
      <c r="E13" s="24"/>
      <c r="F13" s="24"/>
      <c r="G13" s="24"/>
      <c r="H13" s="19"/>
      <c r="I13" s="14"/>
      <c r="J13" s="14"/>
      <c r="K13" s="14"/>
      <c r="L13" s="14"/>
      <c r="M13" s="20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</row>
    <row r="14" spans="1:24" s="3" customFormat="1" ht="15" customHeight="1">
      <c r="A14" s="106" t="s">
        <v>11</v>
      </c>
      <c r="B14" s="11"/>
      <c r="C14" s="12"/>
      <c r="D14" s="12"/>
      <c r="E14" s="12"/>
      <c r="F14" s="12"/>
      <c r="G14" s="12"/>
      <c r="H14" s="19">
        <v>7388</v>
      </c>
      <c r="I14" s="14">
        <f>H14-J14</f>
        <v>74</v>
      </c>
      <c r="J14" s="14">
        <v>7314</v>
      </c>
      <c r="K14" s="14">
        <v>5450</v>
      </c>
      <c r="L14" s="14">
        <v>1661</v>
      </c>
      <c r="M14" s="20">
        <v>203</v>
      </c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</row>
    <row r="15" spans="1:24" s="3" customFormat="1" ht="15" customHeight="1">
      <c r="A15" s="44" t="s">
        <v>12</v>
      </c>
      <c r="B15" s="11"/>
      <c r="C15" s="12"/>
      <c r="D15" s="12"/>
      <c r="E15" s="15"/>
      <c r="F15" s="15"/>
      <c r="G15" s="15"/>
      <c r="H15" s="26">
        <f>+H14/H14*100</f>
        <v>100</v>
      </c>
      <c r="I15" s="15">
        <f>+I14/H14*100</f>
        <v>1.0016242555495398</v>
      </c>
      <c r="J15" s="15">
        <f>+J14/H14*100</f>
        <v>98.99837574445046</v>
      </c>
      <c r="K15" s="15">
        <f>+K14/J14*100</f>
        <v>74.51462947771398</v>
      </c>
      <c r="L15" s="15">
        <f>+L14/J14*100</f>
        <v>22.709871479354664</v>
      </c>
      <c r="M15" s="16">
        <f>+M14/J14*100</f>
        <v>2.775499042931364</v>
      </c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</row>
    <row r="16" spans="1:24" s="3" customFormat="1" ht="15" customHeight="1">
      <c r="A16" s="44" t="s">
        <v>10</v>
      </c>
      <c r="B16" s="22"/>
      <c r="C16" s="15"/>
      <c r="D16" s="15"/>
      <c r="E16" s="15"/>
      <c r="F16" s="15"/>
      <c r="G16" s="15"/>
      <c r="H16" s="22">
        <f>+H14/$H$7*100</f>
        <v>21.71663727219283</v>
      </c>
      <c r="I16" s="15">
        <f>+I14/$I$7*100</f>
        <v>0.7950150408250968</v>
      </c>
      <c r="J16" s="15">
        <f>+J14/$J$7*100</f>
        <v>29.59695694399482</v>
      </c>
      <c r="K16" s="15">
        <f>+K14/$K$7*100</f>
        <v>25.604886070002348</v>
      </c>
      <c r="L16" s="15">
        <f>+L14/$L$7*100</f>
        <v>54.51263537906137</v>
      </c>
      <c r="M16" s="16">
        <f>+M14/$M$7*100</f>
        <v>53.421052631578945</v>
      </c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</row>
    <row r="17" spans="1:24" s="3" customFormat="1" ht="10.5" customHeight="1">
      <c r="A17" s="46"/>
      <c r="B17" s="19"/>
      <c r="C17" s="24"/>
      <c r="D17" s="24"/>
      <c r="E17" s="24"/>
      <c r="F17" s="24"/>
      <c r="G17" s="24"/>
      <c r="H17" s="19"/>
      <c r="I17" s="14"/>
      <c r="J17" s="14"/>
      <c r="K17" s="14"/>
      <c r="L17" s="14"/>
      <c r="M17" s="20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</row>
    <row r="18" spans="1:24" s="3" customFormat="1" ht="15" customHeight="1">
      <c r="A18" s="46" t="s">
        <v>13</v>
      </c>
      <c r="B18" s="11"/>
      <c r="C18" s="12"/>
      <c r="D18" s="12"/>
      <c r="E18" s="12"/>
      <c r="F18" s="12"/>
      <c r="G18" s="12"/>
      <c r="H18" s="19">
        <v>1410</v>
      </c>
      <c r="I18" s="14">
        <f>H18-J18</f>
        <v>1016</v>
      </c>
      <c r="J18" s="14">
        <v>394</v>
      </c>
      <c r="K18" s="14">
        <v>349</v>
      </c>
      <c r="L18" s="14">
        <v>41</v>
      </c>
      <c r="M18" s="20">
        <v>4</v>
      </c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</row>
    <row r="19" spans="1:24" s="3" customFormat="1" ht="15" customHeight="1">
      <c r="A19" s="44" t="s">
        <v>8</v>
      </c>
      <c r="B19" s="11"/>
      <c r="C19" s="15"/>
      <c r="D19" s="15"/>
      <c r="E19" s="15"/>
      <c r="F19" s="15"/>
      <c r="G19" s="15"/>
      <c r="H19" s="26">
        <f>+H18/H18*100</f>
        <v>100</v>
      </c>
      <c r="I19" s="15">
        <f>+I18/H18*100</f>
        <v>72.05673758865248</v>
      </c>
      <c r="J19" s="15">
        <f>+J18/H18*100</f>
        <v>27.94326241134752</v>
      </c>
      <c r="K19" s="15">
        <f>+K18/J18*100</f>
        <v>88.57868020304569</v>
      </c>
      <c r="L19" s="15">
        <f>+L18/J18*100</f>
        <v>10.406091370558377</v>
      </c>
      <c r="M19" s="16">
        <f>+M18/J18*100</f>
        <v>1.015228426395939</v>
      </c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</row>
    <row r="20" spans="1:24" s="3" customFormat="1" ht="15" customHeight="1">
      <c r="A20" s="44" t="s">
        <v>10</v>
      </c>
      <c r="B20" s="22"/>
      <c r="C20" s="15"/>
      <c r="D20" s="15"/>
      <c r="E20" s="15"/>
      <c r="F20" s="15"/>
      <c r="G20" s="15"/>
      <c r="H20" s="22">
        <f>+H18/$H$7*100</f>
        <v>4.144620811287478</v>
      </c>
      <c r="I20" s="15">
        <f>+I18/$I$7*100</f>
        <v>10.915341641598625</v>
      </c>
      <c r="J20" s="15">
        <f>+J18/$J$7*100</f>
        <v>1.5943671090967952</v>
      </c>
      <c r="K20" s="15">
        <f>+K18/$K$7*100</f>
        <v>1.639652337326756</v>
      </c>
      <c r="L20" s="15">
        <f>+L18/$L$7*100</f>
        <v>1.3455858221201182</v>
      </c>
      <c r="M20" s="16">
        <f>+M18/$M$7*100</f>
        <v>1.0526315789473684</v>
      </c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</row>
    <row r="21" spans="1:24" s="3" customFormat="1" ht="12.75" customHeight="1">
      <c r="A21" s="46"/>
      <c r="B21" s="11"/>
      <c r="C21" s="12"/>
      <c r="D21" s="12"/>
      <c r="E21" s="12"/>
      <c r="F21" s="12"/>
      <c r="G21" s="12"/>
      <c r="H21" s="19"/>
      <c r="I21" s="14"/>
      <c r="J21" s="14"/>
      <c r="K21" s="14"/>
      <c r="L21" s="14"/>
      <c r="M21" s="20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</row>
    <row r="22" spans="1:24" s="3" customFormat="1" ht="15" customHeight="1">
      <c r="A22" s="106" t="s">
        <v>14</v>
      </c>
      <c r="B22" s="11"/>
      <c r="C22" s="12"/>
      <c r="D22" s="12"/>
      <c r="E22" s="12"/>
      <c r="F22" s="12"/>
      <c r="G22" s="12"/>
      <c r="H22" s="19">
        <v>14268</v>
      </c>
      <c r="I22" s="14">
        <f>H22-J22</f>
        <v>3813</v>
      </c>
      <c r="J22" s="14">
        <v>10455</v>
      </c>
      <c r="K22" s="14">
        <v>9097</v>
      </c>
      <c r="L22" s="14">
        <v>1235</v>
      </c>
      <c r="M22" s="20">
        <v>123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</row>
    <row r="23" spans="1:24" s="3" customFormat="1" ht="15" customHeight="1">
      <c r="A23" s="44" t="s">
        <v>12</v>
      </c>
      <c r="B23" s="11"/>
      <c r="C23" s="15"/>
      <c r="D23" s="15"/>
      <c r="E23" s="15"/>
      <c r="F23" s="15"/>
      <c r="G23" s="15"/>
      <c r="H23" s="26">
        <f>+H22/H22*100</f>
        <v>100</v>
      </c>
      <c r="I23" s="15">
        <f>+I22/H22*100</f>
        <v>26.72413793103448</v>
      </c>
      <c r="J23" s="15">
        <f>+J22/H22*100</f>
        <v>73.27586206896551</v>
      </c>
      <c r="K23" s="15">
        <f>+K22/J22*100</f>
        <v>87.01099952175993</v>
      </c>
      <c r="L23" s="15">
        <f>+L22/J22*100</f>
        <v>11.812529890004782</v>
      </c>
      <c r="M23" s="16">
        <f>+M22/J22*100</f>
        <v>1.1764705882352942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</row>
    <row r="24" spans="1:24" s="3" customFormat="1" ht="15" customHeight="1">
      <c r="A24" s="44" t="s">
        <v>10</v>
      </c>
      <c r="B24" s="22"/>
      <c r="C24" s="15"/>
      <c r="D24" s="15"/>
      <c r="E24" s="15"/>
      <c r="F24" s="15"/>
      <c r="G24" s="15"/>
      <c r="H24" s="22">
        <f>+H22/$H$7*100</f>
        <v>41.94003527336861</v>
      </c>
      <c r="I24" s="15">
        <f>+I22/$I$7*100</f>
        <v>40.96476149548775</v>
      </c>
      <c r="J24" s="15">
        <f>+J22/$J$7*100</f>
        <v>42.30738102945937</v>
      </c>
      <c r="K24" s="15">
        <f>+K22/$K$7*100</f>
        <v>42.7390180878553</v>
      </c>
      <c r="L24" s="15">
        <f>+L22/$L$7*100</f>
        <v>40.53167049556941</v>
      </c>
      <c r="M24" s="16">
        <f>+M22/$M$7*100</f>
        <v>32.36842105263158</v>
      </c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</row>
    <row r="25" spans="1:24" s="3" customFormat="1" ht="15" customHeight="1">
      <c r="A25" s="46"/>
      <c r="B25" s="11"/>
      <c r="C25" s="12"/>
      <c r="D25" s="12"/>
      <c r="E25" s="12"/>
      <c r="F25" s="12"/>
      <c r="G25" s="12"/>
      <c r="H25" s="19"/>
      <c r="I25" s="14"/>
      <c r="J25" s="14"/>
      <c r="K25" s="14"/>
      <c r="L25" s="14"/>
      <c r="M25" s="20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</row>
    <row r="26" spans="1:24" s="3" customFormat="1" ht="15" customHeight="1">
      <c r="A26" s="106" t="s">
        <v>15</v>
      </c>
      <c r="B26" s="11"/>
      <c r="C26" s="12"/>
      <c r="D26" s="12"/>
      <c r="E26" s="12"/>
      <c r="F26" s="12"/>
      <c r="G26" s="12"/>
      <c r="H26" s="19">
        <v>31057</v>
      </c>
      <c r="I26" s="14">
        <f>H26-J26</f>
        <v>1417</v>
      </c>
      <c r="J26" s="14">
        <v>29640</v>
      </c>
      <c r="K26" s="14">
        <v>17994</v>
      </c>
      <c r="L26" s="14">
        <v>8443</v>
      </c>
      <c r="M26" s="20">
        <v>3202</v>
      </c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</row>
    <row r="27" spans="1:24" s="3" customFormat="1" ht="15" customHeight="1">
      <c r="A27" s="44" t="s">
        <v>12</v>
      </c>
      <c r="B27" s="11"/>
      <c r="C27" s="15"/>
      <c r="D27" s="15"/>
      <c r="E27" s="15"/>
      <c r="F27" s="15"/>
      <c r="G27" s="15"/>
      <c r="H27" s="26">
        <f>+H26/H26*100</f>
        <v>100</v>
      </c>
      <c r="I27" s="15">
        <f>+I26/H26*100</f>
        <v>4.562578484721641</v>
      </c>
      <c r="J27" s="15">
        <f>+J26/H26*100</f>
        <v>95.43742151527836</v>
      </c>
      <c r="K27" s="15">
        <f>+K26/J26*100</f>
        <v>60.7085020242915</v>
      </c>
      <c r="L27" s="15">
        <f>+L26/J26*100</f>
        <v>28.48515519568151</v>
      </c>
      <c r="M27" s="16">
        <f>+M26/J26*100</f>
        <v>10.802968960863698</v>
      </c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</row>
    <row r="28" spans="1:24" s="3" customFormat="1" ht="15" customHeight="1">
      <c r="A28" s="44" t="s">
        <v>16</v>
      </c>
      <c r="B28" s="22"/>
      <c r="C28" s="15"/>
      <c r="D28" s="15"/>
      <c r="E28" s="15"/>
      <c r="F28" s="15"/>
      <c r="G28" s="15"/>
      <c r="H28" s="22">
        <f aca="true" t="shared" si="0" ref="H28:M28">H26/H31*100</f>
        <v>89.59697660329458</v>
      </c>
      <c r="I28" s="15">
        <f t="shared" si="0"/>
        <v>159.21348314606743</v>
      </c>
      <c r="J28" s="15">
        <f t="shared" si="0"/>
        <v>87.76241376247297</v>
      </c>
      <c r="K28" s="15">
        <f t="shared" si="0"/>
        <v>102.23863636363637</v>
      </c>
      <c r="L28" s="15">
        <f t="shared" si="0"/>
        <v>72.56553502363559</v>
      </c>
      <c r="M28" s="16">
        <f t="shared" si="0"/>
        <v>70.5752700022041</v>
      </c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</row>
    <row r="29" spans="1:24" s="3" customFormat="1" ht="15" customHeight="1">
      <c r="A29" s="44" t="s">
        <v>17</v>
      </c>
      <c r="B29" s="22"/>
      <c r="C29" s="15"/>
      <c r="D29" s="15"/>
      <c r="E29" s="15"/>
      <c r="F29" s="15"/>
      <c r="G29" s="15"/>
      <c r="H29" s="22">
        <f aca="true" t="shared" si="1" ref="H29:M29">H26/H7</f>
        <v>0.9129041740152851</v>
      </c>
      <c r="I29" s="15">
        <f t="shared" si="1"/>
        <v>0.15223463687150837</v>
      </c>
      <c r="J29" s="15">
        <f t="shared" si="1"/>
        <v>1.1994172871479443</v>
      </c>
      <c r="K29" s="15">
        <f t="shared" si="1"/>
        <v>0.84538407329105</v>
      </c>
      <c r="L29" s="15">
        <f t="shared" si="1"/>
        <v>2.7709222185756484</v>
      </c>
      <c r="M29" s="16">
        <f t="shared" si="1"/>
        <v>8.426315789473684</v>
      </c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</row>
    <row r="30" spans="1:24" s="3" customFormat="1" ht="15" customHeight="1">
      <c r="A30" s="46"/>
      <c r="B30" s="11"/>
      <c r="C30" s="12"/>
      <c r="D30" s="12"/>
      <c r="E30" s="12"/>
      <c r="F30" s="12"/>
      <c r="G30" s="12"/>
      <c r="H30" s="19"/>
      <c r="I30" s="14"/>
      <c r="J30" s="14"/>
      <c r="K30" s="14"/>
      <c r="L30" s="14"/>
      <c r="M30" s="20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</row>
    <row r="31" spans="1:24" s="3" customFormat="1" ht="15" customHeight="1">
      <c r="A31" s="106" t="s">
        <v>67</v>
      </c>
      <c r="B31" s="11"/>
      <c r="C31" s="12"/>
      <c r="D31" s="12"/>
      <c r="E31" s="12"/>
      <c r="F31" s="12"/>
      <c r="G31" s="12"/>
      <c r="H31" s="19">
        <v>34663</v>
      </c>
      <c r="I31" s="14">
        <f>H31-J31</f>
        <v>890</v>
      </c>
      <c r="J31" s="14">
        <v>33773</v>
      </c>
      <c r="K31" s="14">
        <v>17600</v>
      </c>
      <c r="L31" s="14">
        <v>11635</v>
      </c>
      <c r="M31" s="20">
        <v>4537</v>
      </c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</row>
    <row r="32" spans="1:24" s="3" customFormat="1" ht="15" customHeight="1">
      <c r="A32" s="44" t="s">
        <v>12</v>
      </c>
      <c r="B32" s="11"/>
      <c r="C32" s="15"/>
      <c r="D32" s="15"/>
      <c r="E32" s="15"/>
      <c r="F32" s="15"/>
      <c r="G32" s="15"/>
      <c r="H32" s="26">
        <f>+H31/H31*100</f>
        <v>100</v>
      </c>
      <c r="I32" s="15">
        <f>+I31/H31*100</f>
        <v>2.567579263191299</v>
      </c>
      <c r="J32" s="15">
        <f>+J31/H31*100</f>
        <v>97.4324207368087</v>
      </c>
      <c r="K32" s="15">
        <f>+K31/J31*100</f>
        <v>52.11263435288544</v>
      </c>
      <c r="L32" s="15">
        <f>+L31/J31*100</f>
        <v>34.45059663044444</v>
      </c>
      <c r="M32" s="16">
        <f>+M31/J31*100</f>
        <v>13.433808071536435</v>
      </c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</row>
    <row r="33" spans="1:24" s="3" customFormat="1" ht="15" customHeight="1">
      <c r="A33" s="44" t="s">
        <v>17</v>
      </c>
      <c r="B33" s="22"/>
      <c r="C33" s="15"/>
      <c r="D33" s="15"/>
      <c r="E33" s="15"/>
      <c r="F33" s="15"/>
      <c r="G33" s="15"/>
      <c r="H33" s="22">
        <f aca="true" t="shared" si="2" ref="H33:M33">H31/H7</f>
        <v>1.0189006466784245</v>
      </c>
      <c r="I33" s="15">
        <f t="shared" si="2"/>
        <v>0.09561667382896433</v>
      </c>
      <c r="J33" s="15">
        <f t="shared" si="2"/>
        <v>1.3666639689219813</v>
      </c>
      <c r="K33" s="15">
        <f t="shared" si="2"/>
        <v>0.8268733850129198</v>
      </c>
      <c r="L33" s="15">
        <f t="shared" si="2"/>
        <v>3.81851000984575</v>
      </c>
      <c r="M33" s="16">
        <f t="shared" si="2"/>
        <v>11.939473684210526</v>
      </c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</row>
    <row r="34" spans="1:24" s="3" customFormat="1" ht="15" customHeight="1">
      <c r="A34" s="107"/>
      <c r="B34" s="164"/>
      <c r="C34" s="165"/>
      <c r="D34" s="165"/>
      <c r="E34" s="165"/>
      <c r="F34" s="18"/>
      <c r="G34" s="18"/>
      <c r="H34" s="19"/>
      <c r="I34" s="14"/>
      <c r="J34" s="14"/>
      <c r="K34" s="14"/>
      <c r="L34" s="14"/>
      <c r="M34" s="20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</row>
    <row r="35" spans="1:24" s="3" customFormat="1" ht="15" customHeight="1">
      <c r="A35" s="108" t="s">
        <v>68</v>
      </c>
      <c r="B35" s="11"/>
      <c r="C35" s="12"/>
      <c r="D35" s="12"/>
      <c r="E35" s="12"/>
      <c r="F35" s="12"/>
      <c r="G35" s="12"/>
      <c r="H35" s="19">
        <v>2989</v>
      </c>
      <c r="I35" s="14">
        <f>H35-J35</f>
        <v>481</v>
      </c>
      <c r="J35" s="14">
        <v>2508</v>
      </c>
      <c r="K35" s="14">
        <v>1917</v>
      </c>
      <c r="L35" s="14">
        <v>487</v>
      </c>
      <c r="M35" s="20">
        <v>104</v>
      </c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</row>
    <row r="36" spans="1:24" s="3" customFormat="1" ht="15" customHeight="1">
      <c r="A36" s="44" t="s">
        <v>12</v>
      </c>
      <c r="B36" s="26"/>
      <c r="C36" s="15"/>
      <c r="D36" s="15"/>
      <c r="E36" s="15"/>
      <c r="F36" s="15"/>
      <c r="G36" s="15"/>
      <c r="H36" s="26">
        <f>+H35/H35*100</f>
        <v>100</v>
      </c>
      <c r="I36" s="15">
        <f>+I35/H35*100</f>
        <v>16.092338574774175</v>
      </c>
      <c r="J36" s="15">
        <f>+J35/H35*100</f>
        <v>83.90766142522583</v>
      </c>
      <c r="K36" s="15">
        <f>+K35/J35*100</f>
        <v>76.43540669856459</v>
      </c>
      <c r="L36" s="15">
        <f>+L35/J35*100</f>
        <v>19.41786283891547</v>
      </c>
      <c r="M36" s="16">
        <f>+M35/J35*100</f>
        <v>4.146730462519936</v>
      </c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</row>
    <row r="37" spans="1:24" s="3" customFormat="1" ht="15" customHeight="1">
      <c r="A37" s="44" t="s">
        <v>18</v>
      </c>
      <c r="B37" s="22"/>
      <c r="C37" s="15"/>
      <c r="D37" s="15"/>
      <c r="E37" s="15"/>
      <c r="F37" s="15"/>
      <c r="G37" s="15"/>
      <c r="H37" s="22">
        <f aca="true" t="shared" si="3" ref="H37:M37">H35/H31*100</f>
        <v>8.62302743559415</v>
      </c>
      <c r="I37" s="15">
        <f t="shared" si="3"/>
        <v>54.044943820224724</v>
      </c>
      <c r="J37" s="15">
        <f t="shared" si="3"/>
        <v>7.426050395286175</v>
      </c>
      <c r="K37" s="15">
        <f t="shared" si="3"/>
        <v>10.892045454545455</v>
      </c>
      <c r="L37" s="15">
        <f t="shared" si="3"/>
        <v>4.185646755479158</v>
      </c>
      <c r="M37" s="16">
        <f t="shared" si="3"/>
        <v>2.292263610315186</v>
      </c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</row>
    <row r="38" spans="1:24" s="3" customFormat="1" ht="15" customHeight="1">
      <c r="A38" s="44" t="s">
        <v>17</v>
      </c>
      <c r="B38" s="22"/>
      <c r="C38" s="15"/>
      <c r="D38" s="15"/>
      <c r="E38" s="15"/>
      <c r="F38" s="15"/>
      <c r="G38" s="15"/>
      <c r="H38" s="22">
        <f aca="true" t="shared" si="4" ref="H38:M38">H35/H7</f>
        <v>0.08786008230452674</v>
      </c>
      <c r="I38" s="15">
        <f t="shared" si="4"/>
        <v>0.051675977653631286</v>
      </c>
      <c r="J38" s="15">
        <f t="shared" si="4"/>
        <v>0.10148915506636452</v>
      </c>
      <c r="K38" s="15">
        <f t="shared" si="4"/>
        <v>0.09006342494714588</v>
      </c>
      <c r="L38" s="15">
        <f t="shared" si="4"/>
        <v>0.1598293403347555</v>
      </c>
      <c r="M38" s="16">
        <f t="shared" si="4"/>
        <v>0.2736842105263158</v>
      </c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</row>
    <row r="39" spans="1:24" s="3" customFormat="1" ht="15" customHeight="1">
      <c r="A39" s="109"/>
      <c r="B39" s="11"/>
      <c r="C39" s="12"/>
      <c r="D39" s="12"/>
      <c r="E39" s="12"/>
      <c r="F39" s="12"/>
      <c r="G39" s="12"/>
      <c r="H39" s="19"/>
      <c r="I39" s="14"/>
      <c r="J39" s="14"/>
      <c r="K39" s="14"/>
      <c r="L39" s="14"/>
      <c r="M39" s="20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4" s="3" customFormat="1" ht="15" customHeight="1">
      <c r="A40" s="108" t="s">
        <v>69</v>
      </c>
      <c r="B40" s="11"/>
      <c r="C40" s="12"/>
      <c r="D40" s="12"/>
      <c r="E40" s="12"/>
      <c r="F40" s="12"/>
      <c r="G40" s="12"/>
      <c r="H40" s="19">
        <v>27605</v>
      </c>
      <c r="I40" s="14">
        <f>H40-J40</f>
        <v>83</v>
      </c>
      <c r="J40" s="14">
        <v>27522</v>
      </c>
      <c r="K40" s="14">
        <v>13405</v>
      </c>
      <c r="L40" s="14">
        <v>10057</v>
      </c>
      <c r="M40" s="20">
        <v>4061</v>
      </c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</row>
    <row r="41" spans="1:24" s="3" customFormat="1" ht="15" customHeight="1">
      <c r="A41" s="44" t="s">
        <v>12</v>
      </c>
      <c r="B41" s="11"/>
      <c r="C41" s="15"/>
      <c r="D41" s="15"/>
      <c r="E41" s="15"/>
      <c r="F41" s="15"/>
      <c r="G41" s="15"/>
      <c r="H41" s="26">
        <f>+H40/H40*100</f>
        <v>100</v>
      </c>
      <c r="I41" s="15">
        <f>+I40/H40*100</f>
        <v>0.30067016844774497</v>
      </c>
      <c r="J41" s="15">
        <f>+J40/H40*100</f>
        <v>99.69932983155225</v>
      </c>
      <c r="K41" s="15">
        <f>+K40/J40*100</f>
        <v>48.706489353971364</v>
      </c>
      <c r="L41" s="15">
        <f>+L40/J40*100</f>
        <v>36.54167575030884</v>
      </c>
      <c r="M41" s="16">
        <f>+M40/J40*100</f>
        <v>14.755468352590656</v>
      </c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</row>
    <row r="42" spans="1:24" s="3" customFormat="1" ht="15" customHeight="1">
      <c r="A42" s="44" t="s">
        <v>16</v>
      </c>
      <c r="B42" s="22"/>
      <c r="C42" s="15"/>
      <c r="D42" s="15"/>
      <c r="E42" s="15"/>
      <c r="F42" s="15"/>
      <c r="G42" s="15"/>
      <c r="H42" s="22">
        <f aca="true" t="shared" si="5" ref="H42:M42">H40/H31*100</f>
        <v>79.63823096673687</v>
      </c>
      <c r="I42" s="15">
        <f t="shared" si="5"/>
        <v>9.325842696629213</v>
      </c>
      <c r="J42" s="15">
        <f t="shared" si="5"/>
        <v>81.4911319693246</v>
      </c>
      <c r="K42" s="15">
        <f t="shared" si="5"/>
        <v>76.16477272727272</v>
      </c>
      <c r="L42" s="15">
        <f t="shared" si="5"/>
        <v>86.43747314138376</v>
      </c>
      <c r="M42" s="16">
        <f t="shared" si="5"/>
        <v>89.50848578355742</v>
      </c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</row>
    <row r="43" spans="1:24" s="3" customFormat="1" ht="15" customHeight="1">
      <c r="A43" s="45" t="s">
        <v>17</v>
      </c>
      <c r="B43" s="41"/>
      <c r="C43" s="42"/>
      <c r="D43" s="42"/>
      <c r="E43" s="42"/>
      <c r="F43" s="42"/>
      <c r="G43" s="43"/>
      <c r="H43" s="41">
        <f aca="true" t="shared" si="6" ref="H43:M43">H40/H7</f>
        <v>0.8114344503233392</v>
      </c>
      <c r="I43" s="42">
        <f t="shared" si="6"/>
        <v>0.008917060593038246</v>
      </c>
      <c r="J43" s="42">
        <f t="shared" si="6"/>
        <v>1.113709938491421</v>
      </c>
      <c r="K43" s="42">
        <f t="shared" si="6"/>
        <v>0.6297862344373972</v>
      </c>
      <c r="L43" s="42">
        <f t="shared" si="6"/>
        <v>3.3006235641614703</v>
      </c>
      <c r="M43" s="43">
        <f t="shared" si="6"/>
        <v>10.686842105263159</v>
      </c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</row>
    <row r="44" spans="1:24" s="3" customFormat="1" ht="15" customHeight="1">
      <c r="A44" s="124" t="s">
        <v>54</v>
      </c>
      <c r="B44" s="22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</row>
    <row r="45" spans="1:24" s="2" customFormat="1" ht="13.5" customHeight="1">
      <c r="A45" s="2" t="s">
        <v>52</v>
      </c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</row>
    <row r="46" spans="1:24" s="3" customFormat="1" ht="13.5" customHeight="1">
      <c r="A46" s="108" t="s">
        <v>19</v>
      </c>
      <c r="B46" s="27"/>
      <c r="C46" s="28"/>
      <c r="D46" s="12"/>
      <c r="E46" s="12"/>
      <c r="F46" s="12"/>
      <c r="G46" s="12"/>
      <c r="H46" s="85"/>
      <c r="I46" s="30"/>
      <c r="J46" s="14">
        <v>39080</v>
      </c>
      <c r="K46" s="14">
        <v>17948</v>
      </c>
      <c r="L46" s="14">
        <v>14784</v>
      </c>
      <c r="M46" s="20">
        <v>6349</v>
      </c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</row>
    <row r="47" spans="1:24" s="3" customFormat="1" ht="13.5" customHeight="1">
      <c r="A47" s="44" t="s">
        <v>8</v>
      </c>
      <c r="B47" s="27"/>
      <c r="C47" s="28"/>
      <c r="D47" s="12"/>
      <c r="E47" s="15"/>
      <c r="F47" s="15"/>
      <c r="G47" s="15"/>
      <c r="H47" s="85"/>
      <c r="I47" s="30"/>
      <c r="J47" s="14">
        <f>K47+L47+M47</f>
        <v>100.00255885363357</v>
      </c>
      <c r="K47" s="21">
        <f>K46/J46*100</f>
        <v>45.92630501535312</v>
      </c>
      <c r="L47" s="14">
        <f>L46/J46*100</f>
        <v>37.8300921187308</v>
      </c>
      <c r="M47" s="25">
        <f>M46/J46*100</f>
        <v>16.246161719549644</v>
      </c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</row>
    <row r="48" spans="1:24" s="3" customFormat="1" ht="13.5" customHeight="1">
      <c r="A48" s="109"/>
      <c r="B48" s="31"/>
      <c r="C48" s="32"/>
      <c r="D48" s="12"/>
      <c r="E48" s="12"/>
      <c r="F48" s="12"/>
      <c r="G48" s="12"/>
      <c r="H48" s="19"/>
      <c r="I48" s="14"/>
      <c r="J48" s="14"/>
      <c r="K48" s="14"/>
      <c r="L48" s="14"/>
      <c r="M48" s="20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</row>
    <row r="49" spans="1:24" s="3" customFormat="1" ht="13.5" customHeight="1">
      <c r="A49" s="108" t="s">
        <v>73</v>
      </c>
      <c r="B49" s="33"/>
      <c r="C49" s="34"/>
      <c r="D49" s="35"/>
      <c r="E49" s="35"/>
      <c r="F49" s="35"/>
      <c r="G49" s="35"/>
      <c r="H49" s="86"/>
      <c r="I49" s="37"/>
      <c r="J49" s="148">
        <v>157.28</v>
      </c>
      <c r="K49" s="148">
        <v>155.92</v>
      </c>
      <c r="L49" s="148">
        <v>158.94</v>
      </c>
      <c r="M49" s="141">
        <v>162.44</v>
      </c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</row>
    <row r="50" spans="1:24" s="3" customFormat="1" ht="13.5" customHeight="1">
      <c r="A50" s="109"/>
      <c r="B50" s="31"/>
      <c r="C50" s="32"/>
      <c r="D50" s="18"/>
      <c r="E50" s="18"/>
      <c r="F50" s="18"/>
      <c r="G50" s="18"/>
      <c r="H50" s="19"/>
      <c r="I50" s="14"/>
      <c r="J50" s="14"/>
      <c r="K50" s="14"/>
      <c r="L50" s="14"/>
      <c r="M50" s="20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</row>
    <row r="51" spans="1:24" s="3" customFormat="1" ht="13.5" customHeight="1">
      <c r="A51" s="108" t="s">
        <v>20</v>
      </c>
      <c r="B51" s="11"/>
      <c r="C51" s="12"/>
      <c r="D51" s="12"/>
      <c r="E51" s="12"/>
      <c r="F51" s="12"/>
      <c r="G51" s="12"/>
      <c r="H51" s="19"/>
      <c r="I51" s="14"/>
      <c r="J51" s="14"/>
      <c r="K51" s="14"/>
      <c r="L51" s="14"/>
      <c r="M51" s="20"/>
      <c r="O51" s="92"/>
      <c r="P51" s="92"/>
      <c r="Q51" s="92"/>
      <c r="R51" s="92"/>
      <c r="S51" s="92"/>
      <c r="T51" s="92"/>
      <c r="U51" s="92"/>
      <c r="V51" s="92"/>
      <c r="W51" s="92"/>
      <c r="X51" s="92"/>
    </row>
    <row r="52" spans="1:24" s="3" customFormat="1" ht="13.5" customHeight="1">
      <c r="A52" s="44" t="s">
        <v>21</v>
      </c>
      <c r="B52" s="27"/>
      <c r="C52" s="28"/>
      <c r="D52" s="12"/>
      <c r="E52" s="12"/>
      <c r="F52" s="12"/>
      <c r="G52" s="12"/>
      <c r="H52" s="85"/>
      <c r="I52" s="30"/>
      <c r="J52" s="14">
        <v>10040</v>
      </c>
      <c r="K52" s="14">
        <v>8495</v>
      </c>
      <c r="L52" s="14">
        <v>1415</v>
      </c>
      <c r="M52" s="20">
        <v>130</v>
      </c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</row>
    <row r="53" spans="1:24" s="3" customFormat="1" ht="13.5" customHeight="1">
      <c r="A53" s="44" t="s">
        <v>22</v>
      </c>
      <c r="B53" s="27"/>
      <c r="C53" s="28"/>
      <c r="D53" s="15"/>
      <c r="E53" s="15"/>
      <c r="F53" s="15"/>
      <c r="G53" s="15"/>
      <c r="H53" s="85"/>
      <c r="I53" s="30"/>
      <c r="J53" s="15">
        <f>J52/J7*100</f>
        <v>40.628034962771125</v>
      </c>
      <c r="K53" s="15">
        <f>K52/K7*100</f>
        <v>39.91073525957247</v>
      </c>
      <c r="L53" s="15">
        <f>L52/L7*100</f>
        <v>46.43912044634067</v>
      </c>
      <c r="M53" s="16">
        <f>M52/M7*100</f>
        <v>34.21052631578947</v>
      </c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</row>
    <row r="54" spans="1:24" s="3" customFormat="1" ht="13.5" customHeight="1">
      <c r="A54" s="44" t="s">
        <v>40</v>
      </c>
      <c r="B54" s="27"/>
      <c r="C54" s="28"/>
      <c r="D54" s="12"/>
      <c r="E54" s="12"/>
      <c r="F54" s="12"/>
      <c r="G54" s="12"/>
      <c r="H54" s="85"/>
      <c r="I54" s="30"/>
      <c r="J54" s="14">
        <v>10355</v>
      </c>
      <c r="K54" s="14">
        <v>5772</v>
      </c>
      <c r="L54" s="14">
        <v>3600</v>
      </c>
      <c r="M54" s="20">
        <v>982</v>
      </c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</row>
    <row r="55" spans="1:24" s="3" customFormat="1" ht="13.5" customHeight="1">
      <c r="A55" s="44" t="s">
        <v>23</v>
      </c>
      <c r="B55" s="27"/>
      <c r="C55" s="28"/>
      <c r="D55" s="15"/>
      <c r="E55" s="15"/>
      <c r="F55" s="15"/>
      <c r="G55" s="15"/>
      <c r="H55" s="85"/>
      <c r="I55" s="30"/>
      <c r="J55" s="15">
        <f>J54/J40*100</f>
        <v>37.624445897827194</v>
      </c>
      <c r="K55" s="15">
        <f>K54/K40*100</f>
        <v>43.0585602387169</v>
      </c>
      <c r="L55" s="15">
        <f>L54/L40*100</f>
        <v>35.79596301083822</v>
      </c>
      <c r="M55" s="16">
        <f>M54/M40*100</f>
        <v>24.181236148731838</v>
      </c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</row>
    <row r="56" spans="1:24" s="3" customFormat="1" ht="13.5" customHeight="1">
      <c r="A56" s="44"/>
      <c r="B56" s="31"/>
      <c r="C56" s="32"/>
      <c r="D56" s="15"/>
      <c r="E56" s="15"/>
      <c r="F56" s="15"/>
      <c r="G56" s="15"/>
      <c r="H56" s="19"/>
      <c r="I56" s="14"/>
      <c r="J56" s="14"/>
      <c r="K56" s="14"/>
      <c r="L56" s="14"/>
      <c r="M56" s="20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</row>
    <row r="57" spans="1:13" s="3" customFormat="1" ht="13.5" customHeight="1">
      <c r="A57" s="108" t="s">
        <v>43</v>
      </c>
      <c r="B57" s="19"/>
      <c r="C57" s="18"/>
      <c r="D57" s="18"/>
      <c r="E57" s="18"/>
      <c r="F57" s="18"/>
      <c r="G57" s="18"/>
      <c r="H57" s="19"/>
      <c r="I57" s="14"/>
      <c r="J57" s="14"/>
      <c r="K57" s="14"/>
      <c r="L57" s="14"/>
      <c r="M57" s="20"/>
    </row>
    <row r="58" spans="1:13" s="3" customFormat="1" ht="13.5" customHeight="1">
      <c r="A58" s="110" t="s">
        <v>34</v>
      </c>
      <c r="B58" s="19"/>
      <c r="C58" s="18"/>
      <c r="D58" s="18"/>
      <c r="E58" s="18"/>
      <c r="F58" s="18"/>
      <c r="G58" s="18"/>
      <c r="H58" s="19"/>
      <c r="I58" s="14"/>
      <c r="J58" s="14"/>
      <c r="K58" s="14"/>
      <c r="L58" s="14"/>
      <c r="M58" s="20"/>
    </row>
    <row r="59" spans="1:13" s="3" customFormat="1" ht="13.5" customHeight="1">
      <c r="A59" s="44" t="s">
        <v>21</v>
      </c>
      <c r="B59" s="11"/>
      <c r="C59" s="12"/>
      <c r="D59" s="12"/>
      <c r="E59" s="12"/>
      <c r="F59" s="12"/>
      <c r="G59" s="12"/>
      <c r="H59" s="19">
        <v>9871</v>
      </c>
      <c r="I59" s="14">
        <f>H59-J59</f>
        <v>1054</v>
      </c>
      <c r="J59" s="14">
        <v>8817</v>
      </c>
      <c r="K59" s="14">
        <v>6745</v>
      </c>
      <c r="L59" s="14">
        <v>1800</v>
      </c>
      <c r="M59" s="20">
        <v>272</v>
      </c>
    </row>
    <row r="60" spans="1:13" s="3" customFormat="1" ht="13.5" customHeight="1">
      <c r="A60" s="44" t="s">
        <v>10</v>
      </c>
      <c r="B60" s="22"/>
      <c r="C60" s="15"/>
      <c r="D60" s="15"/>
      <c r="E60" s="15"/>
      <c r="F60" s="15"/>
      <c r="G60" s="15"/>
      <c r="H60" s="22">
        <f aca="true" t="shared" si="7" ref="H60:M60">H59/H7*100</f>
        <v>29.01528512639624</v>
      </c>
      <c r="I60" s="15">
        <f t="shared" si="7"/>
        <v>11.32359260850881</v>
      </c>
      <c r="J60" s="15">
        <f t="shared" si="7"/>
        <v>35.679022337325996</v>
      </c>
      <c r="K60" s="15">
        <f t="shared" si="7"/>
        <v>31.688982851773552</v>
      </c>
      <c r="L60" s="15">
        <f t="shared" si="7"/>
        <v>59.07449950771251</v>
      </c>
      <c r="M60" s="16">
        <f t="shared" si="7"/>
        <v>71.57894736842105</v>
      </c>
    </row>
    <row r="61" spans="1:13" s="3" customFormat="1" ht="13.5" customHeight="1">
      <c r="A61" s="44" t="s">
        <v>24</v>
      </c>
      <c r="B61" s="11"/>
      <c r="C61" s="12"/>
      <c r="D61" s="12"/>
      <c r="E61" s="12"/>
      <c r="F61" s="12"/>
      <c r="G61" s="12"/>
      <c r="H61" s="19">
        <v>21722</v>
      </c>
      <c r="I61" s="14">
        <f>H61-J61</f>
        <v>1875</v>
      </c>
      <c r="J61" s="14">
        <v>19847</v>
      </c>
      <c r="K61" s="14">
        <v>13711</v>
      </c>
      <c r="L61" s="14">
        <v>5063</v>
      </c>
      <c r="M61" s="20">
        <v>1073</v>
      </c>
    </row>
    <row r="62" spans="1:13" s="3" customFormat="1" ht="13.5" customHeight="1">
      <c r="A62" s="44" t="s">
        <v>8</v>
      </c>
      <c r="B62" s="11"/>
      <c r="C62" s="15"/>
      <c r="D62" s="15"/>
      <c r="E62" s="15"/>
      <c r="F62" s="15"/>
      <c r="G62" s="15"/>
      <c r="H62" s="26">
        <f>+H61/H61*100</f>
        <v>100</v>
      </c>
      <c r="I62" s="15">
        <f>+I61/H61*100</f>
        <v>8.631801859865575</v>
      </c>
      <c r="J62" s="15">
        <f>+J61/H61*100</f>
        <v>91.36819814013442</v>
      </c>
      <c r="K62" s="15">
        <f>+K61/J61*100</f>
        <v>69.08348868846676</v>
      </c>
      <c r="L62" s="15">
        <f>+L61/J61*100</f>
        <v>25.51015266790951</v>
      </c>
      <c r="M62" s="16">
        <f>+M61/J61*100</f>
        <v>5.406358643623721</v>
      </c>
    </row>
    <row r="63" spans="1:13" s="3" customFormat="1" ht="13.5" customHeight="1">
      <c r="A63" s="44" t="s">
        <v>25</v>
      </c>
      <c r="B63" s="22"/>
      <c r="C63" s="15"/>
      <c r="D63" s="15"/>
      <c r="E63" s="15"/>
      <c r="F63" s="15"/>
      <c r="G63" s="15"/>
      <c r="H63" s="22">
        <f aca="true" t="shared" si="8" ref="H63:M63">H61/H7</f>
        <v>0.6385067607289829</v>
      </c>
      <c r="I63" s="15">
        <f t="shared" si="8"/>
        <v>0.20143962183068329</v>
      </c>
      <c r="J63" s="15">
        <f t="shared" si="8"/>
        <v>0.8031320815797993</v>
      </c>
      <c r="K63" s="15">
        <f t="shared" si="8"/>
        <v>0.6441625557904628</v>
      </c>
      <c r="L63" s="15">
        <f t="shared" si="8"/>
        <v>1.66163439448638</v>
      </c>
      <c r="M63" s="16">
        <f t="shared" si="8"/>
        <v>2.8236842105263156</v>
      </c>
    </row>
    <row r="64" spans="1:13" s="3" customFormat="1" ht="13.5" customHeight="1">
      <c r="A64" s="44"/>
      <c r="B64" s="22"/>
      <c r="C64" s="15"/>
      <c r="D64" s="15"/>
      <c r="E64" s="15"/>
      <c r="F64" s="15"/>
      <c r="G64" s="15"/>
      <c r="H64" s="22"/>
      <c r="I64" s="15"/>
      <c r="J64" s="15"/>
      <c r="K64" s="15"/>
      <c r="L64" s="15"/>
      <c r="M64" s="16"/>
    </row>
    <row r="65" spans="1:13" s="3" customFormat="1" ht="13.5" customHeight="1">
      <c r="A65" s="108" t="s">
        <v>70</v>
      </c>
      <c r="B65" s="19"/>
      <c r="C65" s="18"/>
      <c r="D65" s="18"/>
      <c r="E65" s="18"/>
      <c r="F65" s="18"/>
      <c r="G65" s="18"/>
      <c r="H65" s="19"/>
      <c r="I65" s="14"/>
      <c r="J65" s="14"/>
      <c r="K65" s="14"/>
      <c r="L65" s="14"/>
      <c r="M65" s="20"/>
    </row>
    <row r="66" spans="1:13" s="3" customFormat="1" ht="13.5" customHeight="1">
      <c r="A66" s="44" t="s">
        <v>26</v>
      </c>
      <c r="B66" s="11"/>
      <c r="C66" s="12"/>
      <c r="D66" s="12"/>
      <c r="E66" s="12"/>
      <c r="F66" s="12"/>
      <c r="G66" s="12"/>
      <c r="H66" s="19">
        <v>4552</v>
      </c>
      <c r="I66" s="14">
        <f>H66-J66</f>
        <v>670</v>
      </c>
      <c r="J66" s="14">
        <v>3882</v>
      </c>
      <c r="K66" s="14">
        <v>3047</v>
      </c>
      <c r="L66" s="14">
        <v>708</v>
      </c>
      <c r="M66" s="20">
        <v>127</v>
      </c>
    </row>
    <row r="67" spans="1:13" s="3" customFormat="1" ht="13.5" customHeight="1">
      <c r="A67" s="44" t="s">
        <v>10</v>
      </c>
      <c r="B67" s="22"/>
      <c r="C67" s="15"/>
      <c r="D67" s="15"/>
      <c r="E67" s="15"/>
      <c r="F67" s="15"/>
      <c r="G67" s="15"/>
      <c r="H67" s="22">
        <f aca="true" t="shared" si="9" ref="H67:M67">H66/H7*100</f>
        <v>13.380364491475602</v>
      </c>
      <c r="I67" s="15">
        <f t="shared" si="9"/>
        <v>7.198109153416415</v>
      </c>
      <c r="J67" s="15">
        <f t="shared" si="9"/>
        <v>15.708967303334411</v>
      </c>
      <c r="K67" s="15">
        <f t="shared" si="9"/>
        <v>14.315245478036175</v>
      </c>
      <c r="L67" s="15">
        <f t="shared" si="9"/>
        <v>23.235969806366917</v>
      </c>
      <c r="M67" s="16">
        <f t="shared" si="9"/>
        <v>33.421052631578945</v>
      </c>
    </row>
    <row r="68" spans="1:13" s="3" customFormat="1" ht="13.5" customHeight="1">
      <c r="A68" s="44" t="s">
        <v>27</v>
      </c>
      <c r="B68" s="11"/>
      <c r="C68" s="12"/>
      <c r="D68" s="12"/>
      <c r="E68" s="12"/>
      <c r="F68" s="12"/>
      <c r="G68" s="12"/>
      <c r="H68" s="19">
        <v>10743</v>
      </c>
      <c r="I68" s="14">
        <f>H68-J68</f>
        <v>1373</v>
      </c>
      <c r="J68" s="14">
        <v>9370</v>
      </c>
      <c r="K68" s="14">
        <v>6929</v>
      </c>
      <c r="L68" s="14">
        <v>1974</v>
      </c>
      <c r="M68" s="20">
        <v>467</v>
      </c>
    </row>
    <row r="69" spans="1:13" s="3" customFormat="1" ht="13.5" customHeight="1">
      <c r="A69" s="44" t="s">
        <v>12</v>
      </c>
      <c r="B69" s="11"/>
      <c r="C69" s="15"/>
      <c r="D69" s="15"/>
      <c r="E69" s="15"/>
      <c r="F69" s="15"/>
      <c r="G69" s="15"/>
      <c r="H69" s="26">
        <f>+H68/H68*100</f>
        <v>100</v>
      </c>
      <c r="I69" s="15">
        <f>+I68/H68*100</f>
        <v>12.780415154053804</v>
      </c>
      <c r="J69" s="15">
        <f>+J68/H68*100</f>
        <v>87.2195848459462</v>
      </c>
      <c r="K69" s="15">
        <f>+K68/J68*100</f>
        <v>73.94877267876201</v>
      </c>
      <c r="L69" s="15">
        <f>+L68/J68*100</f>
        <v>21.067235859124867</v>
      </c>
      <c r="M69" s="16">
        <f>+M68/J68*100</f>
        <v>4.983991462113127</v>
      </c>
    </row>
    <row r="70" spans="1:13" s="3" customFormat="1" ht="13.5" customHeight="1">
      <c r="A70" s="44" t="s">
        <v>35</v>
      </c>
      <c r="B70" s="22"/>
      <c r="C70" s="15"/>
      <c r="D70" s="15"/>
      <c r="E70" s="15"/>
      <c r="F70" s="15"/>
      <c r="G70" s="15"/>
      <c r="H70" s="22">
        <f aca="true" t="shared" si="10" ref="H70:M70">H68/H7</f>
        <v>0.31578483245149913</v>
      </c>
      <c r="I70" s="15">
        <f t="shared" si="10"/>
        <v>0.14750752041254833</v>
      </c>
      <c r="J70" s="15">
        <f t="shared" si="10"/>
        <v>0.37916801553900936</v>
      </c>
      <c r="K70" s="15">
        <f t="shared" si="10"/>
        <v>0.32553441390650695</v>
      </c>
      <c r="L70" s="15">
        <f t="shared" si="10"/>
        <v>0.6478503446012471</v>
      </c>
      <c r="M70" s="16">
        <f t="shared" si="10"/>
        <v>1.2289473684210526</v>
      </c>
    </row>
    <row r="71" spans="1:13" s="3" customFormat="1" ht="13.5" customHeight="1">
      <c r="A71" s="44"/>
      <c r="B71" s="22"/>
      <c r="C71" s="15"/>
      <c r="D71" s="15"/>
      <c r="E71" s="15"/>
      <c r="F71" s="15"/>
      <c r="G71" s="15"/>
      <c r="H71" s="22"/>
      <c r="I71" s="15"/>
      <c r="J71" s="15"/>
      <c r="K71" s="15"/>
      <c r="L71" s="15"/>
      <c r="M71" s="16"/>
    </row>
    <row r="72" spans="1:13" s="3" customFormat="1" ht="13.5" customHeight="1">
      <c r="A72" s="108" t="s">
        <v>71</v>
      </c>
      <c r="B72" s="19"/>
      <c r="C72" s="18"/>
      <c r="D72" s="18"/>
      <c r="E72" s="18"/>
      <c r="F72" s="18"/>
      <c r="G72" s="18"/>
      <c r="H72" s="19"/>
      <c r="I72" s="14"/>
      <c r="J72" s="14"/>
      <c r="K72" s="14"/>
      <c r="L72" s="14"/>
      <c r="M72" s="20"/>
    </row>
    <row r="73" spans="1:13" s="3" customFormat="1" ht="13.5" customHeight="1">
      <c r="A73" s="44" t="s">
        <v>26</v>
      </c>
      <c r="B73" s="11"/>
      <c r="C73" s="12"/>
      <c r="D73" s="12"/>
      <c r="E73" s="12"/>
      <c r="F73" s="12"/>
      <c r="G73" s="12"/>
      <c r="H73" s="19">
        <v>27018</v>
      </c>
      <c r="I73" s="14">
        <f>H73-J73</f>
        <v>6303</v>
      </c>
      <c r="J73" s="14">
        <v>20715</v>
      </c>
      <c r="K73" s="14">
        <v>17604</v>
      </c>
      <c r="L73" s="14">
        <v>2768</v>
      </c>
      <c r="M73" s="20">
        <v>343</v>
      </c>
    </row>
    <row r="74" spans="1:13" s="3" customFormat="1" ht="13.5" customHeight="1">
      <c r="A74" s="44" t="s">
        <v>28</v>
      </c>
      <c r="B74" s="22"/>
      <c r="C74" s="15"/>
      <c r="D74" s="15"/>
      <c r="E74" s="15"/>
      <c r="F74" s="15"/>
      <c r="G74" s="15"/>
      <c r="H74" s="22">
        <f aca="true" t="shared" si="11" ref="H74:M74">H73/H7*100</f>
        <v>79.41798941798942</v>
      </c>
      <c r="I74" s="15">
        <f t="shared" si="11"/>
        <v>67.7159432746025</v>
      </c>
      <c r="J74" s="15">
        <f t="shared" si="11"/>
        <v>83.82567173842668</v>
      </c>
      <c r="K74" s="15">
        <f t="shared" si="11"/>
        <v>82.7061310782241</v>
      </c>
      <c r="L74" s="15">
        <f t="shared" si="11"/>
        <v>90.84345257630456</v>
      </c>
      <c r="M74" s="16">
        <f t="shared" si="11"/>
        <v>90.26315789473685</v>
      </c>
    </row>
    <row r="75" spans="1:13" s="3" customFormat="1" ht="13.5" customHeight="1">
      <c r="A75" s="44" t="s">
        <v>29</v>
      </c>
      <c r="B75" s="11"/>
      <c r="C75" s="12"/>
      <c r="D75" s="12"/>
      <c r="E75" s="12"/>
      <c r="F75" s="12"/>
      <c r="G75" s="12"/>
      <c r="H75" s="19">
        <v>202624</v>
      </c>
      <c r="I75" s="14">
        <f>H75-J75</f>
        <v>36846</v>
      </c>
      <c r="J75" s="14">
        <v>165778</v>
      </c>
      <c r="K75" s="14">
        <v>130260</v>
      </c>
      <c r="L75" s="14">
        <v>29995</v>
      </c>
      <c r="M75" s="20">
        <v>5523</v>
      </c>
    </row>
    <row r="76" spans="1:13" s="3" customFormat="1" ht="13.5" customHeight="1">
      <c r="A76" s="44" t="s">
        <v>8</v>
      </c>
      <c r="B76" s="11"/>
      <c r="C76" s="15"/>
      <c r="D76" s="15"/>
      <c r="E76" s="15"/>
      <c r="F76" s="15"/>
      <c r="G76" s="15"/>
      <c r="H76" s="26">
        <f>+H75/H75*100</f>
        <v>100</v>
      </c>
      <c r="I76" s="15">
        <f>+I75/H75*100</f>
        <v>18.184420404295643</v>
      </c>
      <c r="J76" s="15">
        <f>+J75/H75*100</f>
        <v>81.81557959570436</v>
      </c>
      <c r="K76" s="15">
        <f>+K75/J75*100</f>
        <v>78.5749616957618</v>
      </c>
      <c r="L76" s="15">
        <f>+L75/J75*100</f>
        <v>18.093474405530287</v>
      </c>
      <c r="M76" s="16">
        <f>+M75/J75*100</f>
        <v>3.331563898707911</v>
      </c>
    </row>
    <row r="77" spans="1:13" s="3" customFormat="1" ht="13.5" customHeight="1">
      <c r="A77" s="44" t="s">
        <v>36</v>
      </c>
      <c r="B77" s="22"/>
      <c r="C77" s="15"/>
      <c r="D77" s="15"/>
      <c r="E77" s="15"/>
      <c r="F77" s="15"/>
      <c r="G77" s="15"/>
      <c r="H77" s="22">
        <f aca="true" t="shared" si="12" ref="H77:M77">H75/H7</f>
        <v>5.956025867136979</v>
      </c>
      <c r="I77" s="15">
        <f t="shared" si="12"/>
        <v>3.958530296519123</v>
      </c>
      <c r="J77" s="15">
        <f t="shared" si="12"/>
        <v>6.708400776950469</v>
      </c>
      <c r="K77" s="15">
        <f t="shared" si="12"/>
        <v>6.1198026779422126</v>
      </c>
      <c r="L77" s="15">
        <f t="shared" si="12"/>
        <v>9.844108959632425</v>
      </c>
      <c r="M77" s="16">
        <f t="shared" si="12"/>
        <v>14.534210526315789</v>
      </c>
    </row>
    <row r="78" spans="1:13" s="3" customFormat="1" ht="13.5" customHeight="1">
      <c r="A78" s="44"/>
      <c r="B78" s="22"/>
      <c r="C78" s="15"/>
      <c r="D78" s="15"/>
      <c r="E78" s="15"/>
      <c r="F78" s="15"/>
      <c r="G78" s="15"/>
      <c r="H78" s="22"/>
      <c r="I78" s="15"/>
      <c r="J78" s="15"/>
      <c r="K78" s="15"/>
      <c r="L78" s="15"/>
      <c r="M78" s="16"/>
    </row>
    <row r="79" spans="1:13" s="3" customFormat="1" ht="13.5" customHeight="1">
      <c r="A79" s="108" t="s">
        <v>72</v>
      </c>
      <c r="B79" s="11"/>
      <c r="C79" s="12"/>
      <c r="D79" s="12"/>
      <c r="E79" s="12"/>
      <c r="F79" s="12"/>
      <c r="G79" s="12"/>
      <c r="H79" s="19"/>
      <c r="I79" s="14"/>
      <c r="J79" s="14"/>
      <c r="K79" s="14"/>
      <c r="L79" s="14"/>
      <c r="M79" s="20"/>
    </row>
    <row r="80" spans="1:13" s="3" customFormat="1" ht="13.5" customHeight="1">
      <c r="A80" s="44" t="s">
        <v>26</v>
      </c>
      <c r="B80" s="11"/>
      <c r="C80" s="12"/>
      <c r="D80" s="12"/>
      <c r="E80" s="12"/>
      <c r="F80" s="12"/>
      <c r="G80" s="12"/>
      <c r="H80" s="19">
        <v>24579</v>
      </c>
      <c r="I80" s="14">
        <f>H80-J80</f>
        <v>5426</v>
      </c>
      <c r="J80" s="14">
        <v>19153</v>
      </c>
      <c r="K80" s="14">
        <v>16242</v>
      </c>
      <c r="L80" s="14">
        <v>2586</v>
      </c>
      <c r="M80" s="20">
        <v>325</v>
      </c>
    </row>
    <row r="81" spans="1:13" s="3" customFormat="1" ht="13.5" customHeight="1">
      <c r="A81" s="44" t="s">
        <v>28</v>
      </c>
      <c r="B81" s="22"/>
      <c r="C81" s="15"/>
      <c r="D81" s="15"/>
      <c r="E81" s="15"/>
      <c r="F81" s="15"/>
      <c r="G81" s="15"/>
      <c r="H81" s="22">
        <f aca="true" t="shared" si="13" ref="H81:M81">H80/H7*100</f>
        <v>72.24867724867725</v>
      </c>
      <c r="I81" s="15">
        <f t="shared" si="13"/>
        <v>58.293940696175326</v>
      </c>
      <c r="J81" s="15">
        <f t="shared" si="13"/>
        <v>77.5048559404338</v>
      </c>
      <c r="K81" s="15">
        <f t="shared" si="13"/>
        <v>76.30725863284002</v>
      </c>
      <c r="L81" s="15">
        <f t="shared" si="13"/>
        <v>84.87036429274697</v>
      </c>
      <c r="M81" s="16">
        <f t="shared" si="13"/>
        <v>85.52631578947368</v>
      </c>
    </row>
    <row r="82" spans="1:13" s="3" customFormat="1" ht="13.5" customHeight="1">
      <c r="A82" s="44" t="s">
        <v>30</v>
      </c>
      <c r="B82" s="11"/>
      <c r="C82" s="12"/>
      <c r="D82" s="12"/>
      <c r="E82" s="12"/>
      <c r="F82" s="12"/>
      <c r="G82" s="12"/>
      <c r="H82" s="19">
        <v>129515</v>
      </c>
      <c r="I82" s="14">
        <f>H82-J82</f>
        <v>22335</v>
      </c>
      <c r="J82" s="14">
        <v>107180</v>
      </c>
      <c r="K82" s="14">
        <v>83825</v>
      </c>
      <c r="L82" s="14">
        <v>19593</v>
      </c>
      <c r="M82" s="20">
        <v>3762</v>
      </c>
    </row>
    <row r="83" spans="1:13" s="3" customFormat="1" ht="13.5" customHeight="1">
      <c r="A83" s="44" t="s">
        <v>8</v>
      </c>
      <c r="B83" s="11"/>
      <c r="C83" s="15"/>
      <c r="D83" s="15"/>
      <c r="E83" s="15"/>
      <c r="F83" s="15"/>
      <c r="G83" s="15"/>
      <c r="H83" s="26">
        <f>+H82/H82*100</f>
        <v>100</v>
      </c>
      <c r="I83" s="15">
        <f>+I82/H82*100</f>
        <v>17.24510674439254</v>
      </c>
      <c r="J83" s="15">
        <f>+J82/H82*100</f>
        <v>82.75489325560746</v>
      </c>
      <c r="K83" s="15">
        <f>+K82/J82*100</f>
        <v>78.20955402127262</v>
      </c>
      <c r="L83" s="15">
        <f>+L82/J82*100</f>
        <v>18.28046277290539</v>
      </c>
      <c r="M83" s="16">
        <f>+M82/J82*100</f>
        <v>3.5099832058219818</v>
      </c>
    </row>
    <row r="84" spans="1:13" s="3" customFormat="1" ht="13.5" customHeight="1">
      <c r="A84" s="45" t="s">
        <v>37</v>
      </c>
      <c r="B84" s="41"/>
      <c r="C84" s="42"/>
      <c r="D84" s="42"/>
      <c r="E84" s="42"/>
      <c r="F84" s="42"/>
      <c r="G84" s="42"/>
      <c r="H84" s="41">
        <f aca="true" t="shared" si="14" ref="H84:M84">H82/H7</f>
        <v>3.8070252792475014</v>
      </c>
      <c r="I84" s="42">
        <f t="shared" si="14"/>
        <v>2.399548775247099</v>
      </c>
      <c r="J84" s="42">
        <f t="shared" si="14"/>
        <v>4.337164130786662</v>
      </c>
      <c r="K84" s="42">
        <f t="shared" si="14"/>
        <v>3.9382194033356823</v>
      </c>
      <c r="L84" s="42">
        <f t="shared" si="14"/>
        <v>6.430259271414506</v>
      </c>
      <c r="M84" s="43">
        <f t="shared" si="14"/>
        <v>9.9</v>
      </c>
    </row>
    <row r="85" spans="1:13" s="3" customFormat="1" ht="13.5" customHeight="1">
      <c r="A85" s="124" t="s">
        <v>54</v>
      </c>
      <c r="B85" s="11"/>
      <c r="C85" s="15"/>
      <c r="D85" s="15"/>
      <c r="E85" s="15"/>
      <c r="F85" s="15"/>
      <c r="G85" s="15"/>
      <c r="H85" s="17"/>
      <c r="I85" s="15"/>
      <c r="J85" s="15"/>
      <c r="K85" s="15"/>
      <c r="L85" s="15"/>
      <c r="M85" s="15"/>
    </row>
    <row r="86" spans="1:8" s="3" customFormat="1" ht="13.5" customHeight="1">
      <c r="A86" s="2" t="s">
        <v>52</v>
      </c>
      <c r="B86" s="2"/>
      <c r="C86" s="2"/>
      <c r="D86" s="2"/>
      <c r="E86" s="2"/>
      <c r="F86" s="2"/>
      <c r="G86" s="2"/>
      <c r="H86" s="2"/>
    </row>
    <row r="87" spans="1:8" s="3" customFormat="1" ht="15" customHeight="1">
      <c r="A87" s="2"/>
      <c r="B87" s="2"/>
      <c r="C87" s="2"/>
      <c r="D87" s="2"/>
      <c r="E87" s="2"/>
      <c r="F87" s="2"/>
      <c r="G87" s="2"/>
      <c r="H87" s="2"/>
    </row>
    <row r="88" spans="1:8" s="3" customFormat="1" ht="15" customHeight="1">
      <c r="A88" s="2"/>
      <c r="B88" s="2"/>
      <c r="C88" s="2"/>
      <c r="D88" s="2"/>
      <c r="E88" s="2"/>
      <c r="F88" s="2"/>
      <c r="G88" s="2"/>
      <c r="H88" s="2"/>
    </row>
    <row r="89" spans="1:8" s="3" customFormat="1" ht="15" customHeight="1">
      <c r="A89" s="2"/>
      <c r="B89" s="2"/>
      <c r="C89" s="2"/>
      <c r="D89" s="2"/>
      <c r="E89" s="2"/>
      <c r="F89" s="2"/>
      <c r="G89" s="2"/>
      <c r="H89" s="2"/>
    </row>
    <row r="90" spans="1:8" s="3" customFormat="1" ht="15" customHeight="1">
      <c r="A90" s="2"/>
      <c r="B90" s="2"/>
      <c r="C90" s="2"/>
      <c r="D90" s="2"/>
      <c r="E90" s="2"/>
      <c r="F90" s="2"/>
      <c r="G90" s="2"/>
      <c r="H90" s="2"/>
    </row>
    <row r="91" spans="1:8" s="3" customFormat="1" ht="15" customHeight="1">
      <c r="A91" s="2"/>
      <c r="B91" s="2"/>
      <c r="C91" s="2"/>
      <c r="D91" s="2"/>
      <c r="E91" s="2"/>
      <c r="F91" s="2"/>
      <c r="G91" s="2"/>
      <c r="H91" s="2"/>
    </row>
    <row r="92" spans="1:8" s="3" customFormat="1" ht="15" customHeight="1">
      <c r="A92" s="2"/>
      <c r="B92" s="2"/>
      <c r="C92" s="2"/>
      <c r="D92" s="2"/>
      <c r="E92" s="2"/>
      <c r="F92" s="2"/>
      <c r="G92" s="2"/>
      <c r="H92" s="2"/>
    </row>
    <row r="93" spans="1:8" s="3" customFormat="1" ht="15" customHeight="1">
      <c r="A93" s="2"/>
      <c r="B93" s="2"/>
      <c r="C93" s="2"/>
      <c r="D93" s="2"/>
      <c r="E93" s="2"/>
      <c r="F93" s="2"/>
      <c r="G93" s="2"/>
      <c r="H93" s="2"/>
    </row>
    <row r="94" spans="1:8" s="3" customFormat="1" ht="15" customHeight="1">
      <c r="A94" s="2"/>
      <c r="B94" s="2"/>
      <c r="C94" s="2"/>
      <c r="D94" s="2"/>
      <c r="E94" s="2"/>
      <c r="F94" s="2"/>
      <c r="G94" s="2"/>
      <c r="H94" s="2"/>
    </row>
    <row r="95" spans="1:8" s="3" customFormat="1" ht="15" customHeight="1">
      <c r="A95" s="2"/>
      <c r="B95" s="2"/>
      <c r="C95" s="2"/>
      <c r="D95" s="2"/>
      <c r="E95" s="2"/>
      <c r="F95" s="2"/>
      <c r="G95" s="2"/>
      <c r="H95" s="2"/>
    </row>
    <row r="96" spans="1:8" s="3" customFormat="1" ht="15" customHeight="1">
      <c r="A96" s="2"/>
      <c r="B96" s="2"/>
      <c r="C96" s="2"/>
      <c r="D96" s="2"/>
      <c r="E96" s="2"/>
      <c r="F96" s="2"/>
      <c r="G96" s="2"/>
      <c r="H96" s="2"/>
    </row>
    <row r="97" spans="1:8" s="3" customFormat="1" ht="15" customHeight="1">
      <c r="A97" s="2"/>
      <c r="B97" s="2"/>
      <c r="C97" s="2"/>
      <c r="D97" s="2"/>
      <c r="E97" s="2"/>
      <c r="F97" s="2"/>
      <c r="G97" s="2"/>
      <c r="H97" s="2"/>
    </row>
    <row r="98" spans="1:8" s="3" customFormat="1" ht="15" customHeight="1">
      <c r="A98" s="2"/>
      <c r="B98" s="2"/>
      <c r="C98" s="2"/>
      <c r="D98" s="2"/>
      <c r="E98" s="2"/>
      <c r="F98" s="2"/>
      <c r="G98" s="2"/>
      <c r="H98" s="2"/>
    </row>
    <row r="99" spans="1:8" s="3" customFormat="1" ht="15" customHeight="1">
      <c r="A99" s="2"/>
      <c r="B99" s="2"/>
      <c r="C99" s="2"/>
      <c r="D99" s="2"/>
      <c r="E99" s="2"/>
      <c r="F99" s="2"/>
      <c r="G99" s="2"/>
      <c r="H99" s="2"/>
    </row>
    <row r="100" spans="1:8" s="3" customFormat="1" ht="15" customHeight="1">
      <c r="A100" s="2"/>
      <c r="B100" s="2"/>
      <c r="C100" s="2"/>
      <c r="D100" s="2"/>
      <c r="E100" s="2"/>
      <c r="F100" s="2"/>
      <c r="G100" s="2"/>
      <c r="H100" s="2"/>
    </row>
  </sheetData>
  <mergeCells count="11">
    <mergeCell ref="B34:E34"/>
    <mergeCell ref="A1:M1"/>
    <mergeCell ref="A4:A6"/>
    <mergeCell ref="B4:G4"/>
    <mergeCell ref="H4:M4"/>
    <mergeCell ref="B5:B6"/>
    <mergeCell ref="C5:C6"/>
    <mergeCell ref="D5:G5"/>
    <mergeCell ref="H5:H6"/>
    <mergeCell ref="I5:I6"/>
    <mergeCell ref="J5:M5"/>
  </mergeCells>
  <printOptions/>
  <pageMargins left="1" right="0.75" top="1" bottom="1" header="0.5" footer="0.5"/>
  <pageSetup firstPageNumber="31" useFirstPageNumber="1" horizontalDpi="600" verticalDpi="600" orientation="portrait" scale="95" r:id="rId1"/>
  <headerFooter alignWithMargins="0">
    <oddFooter>&amp;L&amp;"Arial Narrow,Regular"&amp;8Zila Series : Noakhali&amp;C&amp;"Arial Narrow,Regular"&amp;8&amp;P</oddFooter>
  </headerFooter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90"/>
  <sheetViews>
    <sheetView zoomScaleSheetLayoutView="100" zoomScalePageLayoutView="0" workbookViewId="0" topLeftCell="A58">
      <selection activeCell="A1" sqref="A1:M1"/>
    </sheetView>
  </sheetViews>
  <sheetFormatPr defaultColWidth="9.140625" defaultRowHeight="15" customHeight="1"/>
  <cols>
    <col min="1" max="1" width="21.28125" style="4" customWidth="1"/>
    <col min="2" max="2" width="6.140625" style="4" customWidth="1"/>
    <col min="3" max="3" width="6.8515625" style="4" customWidth="1"/>
    <col min="4" max="7" width="5.7109375" style="4" customWidth="1"/>
    <col min="8" max="8" width="6.421875" style="4" customWidth="1"/>
    <col min="9" max="9" width="6.421875" style="5" customWidth="1"/>
    <col min="10" max="12" width="5.7109375" style="5" customWidth="1"/>
    <col min="13" max="13" width="4.7109375" style="5" customWidth="1"/>
    <col min="14" max="16384" width="9.140625" style="5" customWidth="1"/>
  </cols>
  <sheetData>
    <row r="1" spans="1:13" ht="15" customHeight="1">
      <c r="A1" s="153" t="s">
        <v>63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2:8" ht="15" customHeight="1">
      <c r="B2" s="5"/>
      <c r="C2" s="5"/>
      <c r="D2" s="5"/>
      <c r="E2" s="5"/>
      <c r="F2" s="5"/>
      <c r="G2" s="5"/>
      <c r="H2" s="5"/>
    </row>
    <row r="3" spans="1:13" ht="15" customHeight="1">
      <c r="A3" s="6" t="s">
        <v>55</v>
      </c>
      <c r="B3" s="5"/>
      <c r="C3" s="5"/>
      <c r="D3" s="5"/>
      <c r="E3" s="5"/>
      <c r="F3" s="38" t="s">
        <v>50</v>
      </c>
      <c r="G3" s="39"/>
      <c r="H3" s="40"/>
      <c r="I3" s="40"/>
      <c r="J3" s="40"/>
      <c r="K3" s="167" t="s">
        <v>0</v>
      </c>
      <c r="L3" s="167"/>
      <c r="M3" s="167"/>
    </row>
    <row r="4" spans="1:13" ht="15" customHeight="1">
      <c r="A4" s="154" t="s">
        <v>1</v>
      </c>
      <c r="B4" s="155">
        <v>1996</v>
      </c>
      <c r="C4" s="156"/>
      <c r="D4" s="156"/>
      <c r="E4" s="156"/>
      <c r="F4" s="156"/>
      <c r="G4" s="157"/>
      <c r="H4" s="158">
        <v>2008</v>
      </c>
      <c r="I4" s="158"/>
      <c r="J4" s="158"/>
      <c r="K4" s="158"/>
      <c r="L4" s="158"/>
      <c r="M4" s="158"/>
    </row>
    <row r="5" spans="1:13" ht="15" customHeight="1">
      <c r="A5" s="154"/>
      <c r="B5" s="159" t="s">
        <v>2</v>
      </c>
      <c r="C5" s="162" t="s">
        <v>33</v>
      </c>
      <c r="D5" s="160" t="s">
        <v>3</v>
      </c>
      <c r="E5" s="160"/>
      <c r="F5" s="160"/>
      <c r="G5" s="160"/>
      <c r="H5" s="159" t="s">
        <v>2</v>
      </c>
      <c r="I5" s="161" t="s">
        <v>33</v>
      </c>
      <c r="J5" s="160" t="s">
        <v>3</v>
      </c>
      <c r="K5" s="160"/>
      <c r="L5" s="160"/>
      <c r="M5" s="160"/>
    </row>
    <row r="6" spans="1:13" ht="15" customHeight="1">
      <c r="A6" s="154"/>
      <c r="B6" s="159"/>
      <c r="C6" s="162"/>
      <c r="D6" s="8" t="s">
        <v>47</v>
      </c>
      <c r="E6" s="8" t="s">
        <v>4</v>
      </c>
      <c r="F6" s="8" t="s">
        <v>5</v>
      </c>
      <c r="G6" s="8" t="s">
        <v>6</v>
      </c>
      <c r="H6" s="159"/>
      <c r="I6" s="161"/>
      <c r="J6" s="8" t="s">
        <v>47</v>
      </c>
      <c r="K6" s="8" t="s">
        <v>4</v>
      </c>
      <c r="L6" s="8" t="s">
        <v>5</v>
      </c>
      <c r="M6" s="8" t="s">
        <v>6</v>
      </c>
    </row>
    <row r="7" spans="1:13" s="14" customFormat="1" ht="15" customHeight="1">
      <c r="A7" s="115" t="s">
        <v>7</v>
      </c>
      <c r="B7" s="11">
        <v>37859</v>
      </c>
      <c r="C7" s="12">
        <v>9194</v>
      </c>
      <c r="D7" s="12">
        <v>28665</v>
      </c>
      <c r="E7" s="12">
        <v>26102</v>
      </c>
      <c r="F7" s="12">
        <v>2495</v>
      </c>
      <c r="G7" s="12">
        <v>68</v>
      </c>
      <c r="H7" s="84">
        <v>47649</v>
      </c>
      <c r="I7" s="14">
        <f>H7-J7</f>
        <v>15988</v>
      </c>
      <c r="J7" s="14">
        <v>31661</v>
      </c>
      <c r="K7" s="14">
        <v>29667</v>
      </c>
      <c r="L7" s="14">
        <v>1931</v>
      </c>
      <c r="M7" s="47">
        <v>63</v>
      </c>
    </row>
    <row r="8" spans="1:13" s="14" customFormat="1" ht="15" customHeight="1">
      <c r="A8" s="44" t="s">
        <v>8</v>
      </c>
      <c r="B8" s="11">
        <f>+B7/$B$7*100</f>
        <v>100</v>
      </c>
      <c r="C8" s="15">
        <f>+C7/$B$7*100</f>
        <v>24.284846403761325</v>
      </c>
      <c r="D8" s="15">
        <f>+D7/$B$7*100</f>
        <v>75.71515359623866</v>
      </c>
      <c r="E8" s="15">
        <f>E7/D7*100</f>
        <v>91.05878248735392</v>
      </c>
      <c r="F8" s="15">
        <f>F7/D7*100</f>
        <v>8.703994418280132</v>
      </c>
      <c r="G8" s="15">
        <f>G7/D7*100</f>
        <v>0.23722309436595151</v>
      </c>
      <c r="H8" s="26">
        <f>+H7/H7*100</f>
        <v>100</v>
      </c>
      <c r="I8" s="15">
        <f>+I7/H7*100</f>
        <v>33.55369472601733</v>
      </c>
      <c r="J8" s="15">
        <f>+J7/H7*100</f>
        <v>66.44630527398266</v>
      </c>
      <c r="K8" s="15">
        <f>+K7/J7*100</f>
        <v>93.70203088973817</v>
      </c>
      <c r="L8" s="15">
        <f>+L7/J7*100</f>
        <v>6.098986134360886</v>
      </c>
      <c r="M8" s="16">
        <f>+M7/J7*100</f>
        <v>0.1989829759009507</v>
      </c>
    </row>
    <row r="9" spans="1:13" s="14" customFormat="1" ht="15" customHeight="1">
      <c r="A9" s="106" t="s">
        <v>42</v>
      </c>
      <c r="B9" s="19"/>
      <c r="C9" s="18"/>
      <c r="D9" s="18"/>
      <c r="E9" s="18"/>
      <c r="F9" s="18"/>
      <c r="G9" s="18"/>
      <c r="H9" s="19"/>
      <c r="M9" s="20"/>
    </row>
    <row r="10" spans="1:13" s="14" customFormat="1" ht="15" customHeight="1">
      <c r="A10" s="46" t="s">
        <v>9</v>
      </c>
      <c r="B10" s="11">
        <v>29878</v>
      </c>
      <c r="C10" s="12">
        <v>8756</v>
      </c>
      <c r="D10" s="12">
        <v>21122</v>
      </c>
      <c r="E10" s="12">
        <v>19274</v>
      </c>
      <c r="F10" s="12">
        <v>1783</v>
      </c>
      <c r="G10" s="12">
        <v>65</v>
      </c>
      <c r="H10" s="19">
        <v>35107</v>
      </c>
      <c r="I10" s="14">
        <f>H10-J10</f>
        <v>15151</v>
      </c>
      <c r="J10" s="14">
        <v>19956</v>
      </c>
      <c r="K10" s="14">
        <v>18906</v>
      </c>
      <c r="L10" s="14">
        <v>1015</v>
      </c>
      <c r="M10" s="20">
        <v>35</v>
      </c>
    </row>
    <row r="11" spans="1:13" s="14" customFormat="1" ht="15" customHeight="1">
      <c r="A11" s="44" t="s">
        <v>8</v>
      </c>
      <c r="B11" s="11">
        <f>+B10/$B$10*100</f>
        <v>100</v>
      </c>
      <c r="C11" s="15">
        <f>+C10/$B$10*100</f>
        <v>29.30584376464288</v>
      </c>
      <c r="D11" s="15">
        <f>+D10/$B$10*100</f>
        <v>70.69415623535711</v>
      </c>
      <c r="E11" s="15">
        <f>E10/D10*100</f>
        <v>91.25082852002652</v>
      </c>
      <c r="F11" s="15">
        <f>F10/D10*100</f>
        <v>8.441435470125935</v>
      </c>
      <c r="G11" s="15">
        <f>G10/D10*100</f>
        <v>0.30773600984755234</v>
      </c>
      <c r="H11" s="26">
        <f>+H10/H10*100</f>
        <v>100</v>
      </c>
      <c r="I11" s="15">
        <f>+I10/H10*100</f>
        <v>43.156635428831855</v>
      </c>
      <c r="J11" s="15">
        <f>+J10/H10*100</f>
        <v>56.843364571168145</v>
      </c>
      <c r="K11" s="15">
        <f>+K10/J10*100</f>
        <v>94.73842453397474</v>
      </c>
      <c r="L11" s="15">
        <f>+L10/J10*100</f>
        <v>5.086189617157747</v>
      </c>
      <c r="M11" s="16">
        <f>+M10/J10*100</f>
        <v>0.17538584886750852</v>
      </c>
    </row>
    <row r="12" spans="1:13" s="14" customFormat="1" ht="15" customHeight="1">
      <c r="A12" s="44" t="s">
        <v>10</v>
      </c>
      <c r="B12" s="22">
        <f aca="true" t="shared" si="0" ref="B12:G12">+B10/B7*100</f>
        <v>78.91914736258221</v>
      </c>
      <c r="C12" s="15">
        <f t="shared" si="0"/>
        <v>95.23602349358276</v>
      </c>
      <c r="D12" s="15">
        <f t="shared" si="0"/>
        <v>73.68567939996511</v>
      </c>
      <c r="E12" s="15">
        <f t="shared" si="0"/>
        <v>73.84108497433147</v>
      </c>
      <c r="F12" s="15">
        <f t="shared" si="0"/>
        <v>71.4629258517034</v>
      </c>
      <c r="G12" s="15">
        <f t="shared" si="0"/>
        <v>95.58823529411765</v>
      </c>
      <c r="H12" s="22">
        <f>+H10/$H$7*100</f>
        <v>73.67835631387857</v>
      </c>
      <c r="I12" s="15">
        <f>+I10/$I$7*100</f>
        <v>94.76482361771329</v>
      </c>
      <c r="J12" s="15">
        <f>+J10/$J$7*100</f>
        <v>63.030226461577335</v>
      </c>
      <c r="K12" s="15">
        <f>+K10/$K$7*100</f>
        <v>63.727373849732025</v>
      </c>
      <c r="L12" s="15">
        <f>+L10/$L$7*100</f>
        <v>52.56343863283273</v>
      </c>
      <c r="M12" s="16">
        <f>+M10/$M$7*100</f>
        <v>55.55555555555556</v>
      </c>
    </row>
    <row r="13" spans="1:13" s="14" customFormat="1" ht="15" customHeight="1">
      <c r="A13" s="46"/>
      <c r="B13" s="23"/>
      <c r="C13" s="24"/>
      <c r="D13" s="24"/>
      <c r="E13" s="24"/>
      <c r="F13" s="24"/>
      <c r="G13" s="24"/>
      <c r="H13" s="19"/>
      <c r="M13" s="20"/>
    </row>
    <row r="14" spans="1:13" s="14" customFormat="1" ht="15" customHeight="1">
      <c r="A14" s="46" t="s">
        <v>11</v>
      </c>
      <c r="B14" s="11">
        <v>7530</v>
      </c>
      <c r="C14" s="12">
        <v>57</v>
      </c>
      <c r="D14" s="12">
        <v>7473</v>
      </c>
      <c r="E14" s="12">
        <v>6759</v>
      </c>
      <c r="F14" s="12">
        <v>711</v>
      </c>
      <c r="G14" s="12">
        <v>3</v>
      </c>
      <c r="H14" s="19">
        <v>11715</v>
      </c>
      <c r="I14" s="14">
        <f>H14-J14</f>
        <v>173</v>
      </c>
      <c r="J14" s="14">
        <v>11542</v>
      </c>
      <c r="K14" s="14">
        <v>10606</v>
      </c>
      <c r="L14" s="14">
        <v>908</v>
      </c>
      <c r="M14" s="20">
        <v>28</v>
      </c>
    </row>
    <row r="15" spans="1:13" s="14" customFormat="1" ht="15" customHeight="1">
      <c r="A15" s="44" t="s">
        <v>12</v>
      </c>
      <c r="B15" s="11">
        <v>100</v>
      </c>
      <c r="C15" s="12">
        <v>0.76</v>
      </c>
      <c r="D15" s="12">
        <v>99.24</v>
      </c>
      <c r="E15" s="15">
        <f>E14/D14*100</f>
        <v>90.4456041750301</v>
      </c>
      <c r="F15" s="15">
        <f>F14/D14*100</f>
        <v>9.51425130469691</v>
      </c>
      <c r="G15" s="15">
        <f>G14/D14*100</f>
        <v>0.04014452027298274</v>
      </c>
      <c r="H15" s="26">
        <f>+H14/H14*100</f>
        <v>100</v>
      </c>
      <c r="I15" s="15">
        <f>+I14/H14*100</f>
        <v>1.4767392232180965</v>
      </c>
      <c r="J15" s="15">
        <f>+J14/H14*100</f>
        <v>98.52326077678191</v>
      </c>
      <c r="K15" s="15">
        <f>+K14/J14*100</f>
        <v>91.89048691734534</v>
      </c>
      <c r="L15" s="15">
        <f>+L14/J14*100</f>
        <v>7.866920810951308</v>
      </c>
      <c r="M15" s="16">
        <f>+M14/J14*100</f>
        <v>0.2425922717033443</v>
      </c>
    </row>
    <row r="16" spans="1:13" s="14" customFormat="1" ht="15" customHeight="1">
      <c r="A16" s="44" t="s">
        <v>10</v>
      </c>
      <c r="B16" s="22">
        <f aca="true" t="shared" si="1" ref="B16:G16">+B14/B7*100</f>
        <v>19.889590321984205</v>
      </c>
      <c r="C16" s="15">
        <f t="shared" si="1"/>
        <v>0.6199695453556667</v>
      </c>
      <c r="D16" s="15">
        <f t="shared" si="1"/>
        <v>26.070120355834643</v>
      </c>
      <c r="E16" s="15">
        <f t="shared" si="1"/>
        <v>25.894567466094554</v>
      </c>
      <c r="F16" s="15">
        <f t="shared" si="1"/>
        <v>28.496993987975948</v>
      </c>
      <c r="G16" s="15">
        <f t="shared" si="1"/>
        <v>4.411764705882353</v>
      </c>
      <c r="H16" s="22">
        <f>+H14/$H$7*100</f>
        <v>24.586035383743628</v>
      </c>
      <c r="I16" s="15">
        <f>+I14/$I$7*100</f>
        <v>1.0820615461596197</v>
      </c>
      <c r="J16" s="15">
        <f>+J14/$J$7*100</f>
        <v>36.45494456902814</v>
      </c>
      <c r="K16" s="15">
        <f>+K14/$K$7*100</f>
        <v>35.75016011056056</v>
      </c>
      <c r="L16" s="15">
        <f>+L14/$L$7*100</f>
        <v>47.02226825479026</v>
      </c>
      <c r="M16" s="16">
        <f>+M14/$M$7*100</f>
        <v>44.44444444444444</v>
      </c>
    </row>
    <row r="17" spans="1:13" s="14" customFormat="1" ht="15" customHeight="1">
      <c r="A17" s="46"/>
      <c r="B17" s="19"/>
      <c r="C17" s="24"/>
      <c r="D17" s="24"/>
      <c r="E17" s="24"/>
      <c r="F17" s="24"/>
      <c r="G17" s="24"/>
      <c r="H17" s="19"/>
      <c r="M17" s="20"/>
    </row>
    <row r="18" spans="1:13" s="14" customFormat="1" ht="15" customHeight="1">
      <c r="A18" s="46" t="s">
        <v>13</v>
      </c>
      <c r="B18" s="11">
        <v>451</v>
      </c>
      <c r="C18" s="12">
        <v>381</v>
      </c>
      <c r="D18" s="12">
        <v>70</v>
      </c>
      <c r="E18" s="12">
        <v>69</v>
      </c>
      <c r="F18" s="12">
        <v>1</v>
      </c>
      <c r="G18" s="12"/>
      <c r="H18" s="19">
        <v>827</v>
      </c>
      <c r="I18" s="14">
        <f>H18-J18</f>
        <v>664</v>
      </c>
      <c r="J18" s="14">
        <v>163</v>
      </c>
      <c r="K18" s="14">
        <v>155</v>
      </c>
      <c r="L18" s="14">
        <v>8</v>
      </c>
      <c r="M18" s="20">
        <v>0</v>
      </c>
    </row>
    <row r="19" spans="1:13" s="14" customFormat="1" ht="15" customHeight="1">
      <c r="A19" s="44" t="s">
        <v>8</v>
      </c>
      <c r="B19" s="11">
        <f>+B18/$B$18*100</f>
        <v>100</v>
      </c>
      <c r="C19" s="15">
        <f>+C18/$B$18*100</f>
        <v>84.4789356984479</v>
      </c>
      <c r="D19" s="15">
        <f>+D18/$B$18*100</f>
        <v>15.521064301552107</v>
      </c>
      <c r="E19" s="15">
        <f>E18/D18*100</f>
        <v>98.57142857142858</v>
      </c>
      <c r="F19" s="15">
        <f>F18/D18*100</f>
        <v>1.4285714285714286</v>
      </c>
      <c r="G19" s="15">
        <f>G18/D18*100</f>
        <v>0</v>
      </c>
      <c r="H19" s="26">
        <f>+H18/H18*100</f>
        <v>100</v>
      </c>
      <c r="I19" s="15">
        <f>+I18/H18*100</f>
        <v>80.29020556227327</v>
      </c>
      <c r="J19" s="15">
        <f>+J18/H18*100</f>
        <v>19.709794437726725</v>
      </c>
      <c r="K19" s="15">
        <f>+K18/J18*100</f>
        <v>95.0920245398773</v>
      </c>
      <c r="L19" s="15">
        <f>+L18/J18*100</f>
        <v>4.9079754601226995</v>
      </c>
      <c r="M19" s="16">
        <f>+M18/J18*100</f>
        <v>0</v>
      </c>
    </row>
    <row r="20" spans="1:13" s="14" customFormat="1" ht="15" customHeight="1">
      <c r="A20" s="44" t="s">
        <v>10</v>
      </c>
      <c r="B20" s="22">
        <f aca="true" t="shared" si="2" ref="B20:G20">+B18/B7*100</f>
        <v>1.1912623154335824</v>
      </c>
      <c r="C20" s="15">
        <f t="shared" si="2"/>
        <v>4.144006961061562</v>
      </c>
      <c r="D20" s="15">
        <f t="shared" si="2"/>
        <v>0.2442002442002442</v>
      </c>
      <c r="E20" s="15">
        <f t="shared" si="2"/>
        <v>0.26434755957397904</v>
      </c>
      <c r="F20" s="15">
        <f t="shared" si="2"/>
        <v>0.04008016032064128</v>
      </c>
      <c r="G20" s="15">
        <f t="shared" si="2"/>
        <v>0</v>
      </c>
      <c r="H20" s="22">
        <f>+H18/$H$7*100</f>
        <v>1.7356083023778044</v>
      </c>
      <c r="I20" s="15">
        <f>+I18/$I$7*100</f>
        <v>4.153114836127095</v>
      </c>
      <c r="J20" s="15">
        <f>+J18/$J$7*100</f>
        <v>0.5148289693945233</v>
      </c>
      <c r="K20" s="15">
        <f>+K18/$K$7*100</f>
        <v>0.522466039707419</v>
      </c>
      <c r="L20" s="15">
        <f>+L18/$L$7*100</f>
        <v>0.4142931123770067</v>
      </c>
      <c r="M20" s="16">
        <f>+M18/$M$7*100</f>
        <v>0</v>
      </c>
    </row>
    <row r="21" spans="1:13" s="14" customFormat="1" ht="15" customHeight="1">
      <c r="A21" s="46"/>
      <c r="B21" s="11"/>
      <c r="C21" s="12"/>
      <c r="D21" s="12"/>
      <c r="E21" s="12"/>
      <c r="F21" s="12"/>
      <c r="G21" s="12"/>
      <c r="H21" s="19"/>
      <c r="M21" s="20"/>
    </row>
    <row r="22" spans="1:13" s="14" customFormat="1" ht="15" customHeight="1">
      <c r="A22" s="106" t="s">
        <v>14</v>
      </c>
      <c r="B22" s="11">
        <v>7282</v>
      </c>
      <c r="C22" s="12">
        <v>3022</v>
      </c>
      <c r="D22" s="12">
        <v>4260</v>
      </c>
      <c r="E22" s="12">
        <v>4132</v>
      </c>
      <c r="F22" s="12">
        <v>126</v>
      </c>
      <c r="G22" s="12">
        <v>2</v>
      </c>
      <c r="H22" s="19">
        <v>12710</v>
      </c>
      <c r="I22" s="14">
        <f>H22-J22</f>
        <v>3783</v>
      </c>
      <c r="J22" s="14">
        <v>8927</v>
      </c>
      <c r="K22" s="14">
        <v>8337</v>
      </c>
      <c r="L22" s="14">
        <v>573</v>
      </c>
      <c r="M22" s="20">
        <v>17</v>
      </c>
    </row>
    <row r="23" spans="1:13" s="14" customFormat="1" ht="15" customHeight="1">
      <c r="A23" s="44" t="s">
        <v>12</v>
      </c>
      <c r="B23" s="11">
        <f>+B22/$B$22*100</f>
        <v>100</v>
      </c>
      <c r="C23" s="15">
        <f>+C22/$B$22*100</f>
        <v>41.499588025267784</v>
      </c>
      <c r="D23" s="15">
        <f>+D22/$B$22*100</f>
        <v>58.500411974732216</v>
      </c>
      <c r="E23" s="15">
        <f>E22/D22*100</f>
        <v>96.99530516431925</v>
      </c>
      <c r="F23" s="15">
        <f>F22/D22*100</f>
        <v>2.9577464788732395</v>
      </c>
      <c r="G23" s="15">
        <f>G22/D22*100</f>
        <v>0.046948356807511735</v>
      </c>
      <c r="H23" s="26">
        <f>+H22/H22*100</f>
        <v>100</v>
      </c>
      <c r="I23" s="15">
        <f>+I22/H22*100</f>
        <v>29.7639653815893</v>
      </c>
      <c r="J23" s="15">
        <f>+J22/H22*100</f>
        <v>70.2360346184107</v>
      </c>
      <c r="K23" s="15">
        <f>+K22/J22*100</f>
        <v>93.39083678727455</v>
      </c>
      <c r="L23" s="15">
        <f>+L22/J22*100</f>
        <v>6.418729696426571</v>
      </c>
      <c r="M23" s="16">
        <f>+M22/J22*100</f>
        <v>0.1904335162988686</v>
      </c>
    </row>
    <row r="24" spans="1:13" s="14" customFormat="1" ht="15" customHeight="1">
      <c r="A24" s="44" t="s">
        <v>10</v>
      </c>
      <c r="B24" s="22">
        <f aca="true" t="shared" si="3" ref="B24:G24">+B22/B7*100</f>
        <v>19.234528117488576</v>
      </c>
      <c r="C24" s="15">
        <f t="shared" si="3"/>
        <v>32.86926256254078</v>
      </c>
      <c r="D24" s="15">
        <f t="shared" si="3"/>
        <v>14.861329147043435</v>
      </c>
      <c r="E24" s="15">
        <f t="shared" si="3"/>
        <v>15.830204582024365</v>
      </c>
      <c r="F24" s="15">
        <f t="shared" si="3"/>
        <v>5.050100200400802</v>
      </c>
      <c r="G24" s="15">
        <f t="shared" si="3"/>
        <v>2.941176470588235</v>
      </c>
      <c r="H24" s="22">
        <f>+H22/$H$7*100</f>
        <v>26.67422191441583</v>
      </c>
      <c r="I24" s="15">
        <f>+I22/$I$7*100</f>
        <v>23.66149612209157</v>
      </c>
      <c r="J24" s="15">
        <f>+J22/$J$7*100</f>
        <v>28.19557183917122</v>
      </c>
      <c r="K24" s="15">
        <f>+K22/$K$7*100</f>
        <v>28.101931438972592</v>
      </c>
      <c r="L24" s="15">
        <f>+L22/$L$7*100</f>
        <v>29.673744174003108</v>
      </c>
      <c r="M24" s="16">
        <f>+M22/$M$7*100</f>
        <v>26.984126984126984</v>
      </c>
    </row>
    <row r="25" spans="1:13" s="14" customFormat="1" ht="15" customHeight="1">
      <c r="A25" s="46"/>
      <c r="B25" s="11"/>
      <c r="C25" s="12"/>
      <c r="D25" s="12"/>
      <c r="E25" s="12"/>
      <c r="F25" s="12"/>
      <c r="G25" s="12"/>
      <c r="H25" s="19"/>
      <c r="M25" s="20"/>
    </row>
    <row r="26" spans="1:13" s="14" customFormat="1" ht="15" customHeight="1">
      <c r="A26" s="106" t="s">
        <v>15</v>
      </c>
      <c r="B26" s="11">
        <v>32459</v>
      </c>
      <c r="C26" s="12">
        <v>979</v>
      </c>
      <c r="D26" s="12">
        <v>31480</v>
      </c>
      <c r="E26" s="12">
        <v>21651</v>
      </c>
      <c r="F26" s="12">
        <v>8986</v>
      </c>
      <c r="G26" s="12">
        <v>843</v>
      </c>
      <c r="H26" s="19">
        <v>30913</v>
      </c>
      <c r="I26" s="14">
        <f>H26-J26</f>
        <v>2812</v>
      </c>
      <c r="J26" s="14">
        <v>28101</v>
      </c>
      <c r="K26" s="14">
        <v>21658</v>
      </c>
      <c r="L26" s="14">
        <v>5878</v>
      </c>
      <c r="M26" s="20">
        <v>565</v>
      </c>
    </row>
    <row r="27" spans="1:13" s="14" customFormat="1" ht="15" customHeight="1">
      <c r="A27" s="44" t="s">
        <v>12</v>
      </c>
      <c r="B27" s="11">
        <f>+B26/$B$26*100</f>
        <v>100</v>
      </c>
      <c r="C27" s="15">
        <f>+C26/$B$26*100</f>
        <v>3.0161126344003204</v>
      </c>
      <c r="D27" s="15">
        <f>+D26/$B$26*100</f>
        <v>96.98388736559967</v>
      </c>
      <c r="E27" s="15">
        <f>E26/D26*100</f>
        <v>68.77700127064803</v>
      </c>
      <c r="F27" s="15">
        <f>F26/D26*100</f>
        <v>28.545108005082593</v>
      </c>
      <c r="G27" s="15">
        <f>G26/D26*100</f>
        <v>2.6778907242693775</v>
      </c>
      <c r="H27" s="26">
        <f>+H26/H26*100</f>
        <v>100</v>
      </c>
      <c r="I27" s="15">
        <f>+I26/H26*100</f>
        <v>9.096496619545174</v>
      </c>
      <c r="J27" s="15">
        <f>+J26/H26*100</f>
        <v>90.90350338045482</v>
      </c>
      <c r="K27" s="15">
        <f>+K26/J26*100</f>
        <v>77.07199032062915</v>
      </c>
      <c r="L27" s="15">
        <f>+L26/J26*100</f>
        <v>20.917405074552505</v>
      </c>
      <c r="M27" s="16">
        <f>+M26/J26*100</f>
        <v>2.010604604818334</v>
      </c>
    </row>
    <row r="28" spans="1:13" s="14" customFormat="1" ht="15" customHeight="1">
      <c r="A28" s="44" t="s">
        <v>16</v>
      </c>
      <c r="B28" s="22">
        <f aca="true" t="shared" si="4" ref="B28:G28">+B26/B31*100</f>
        <v>102.46866811882438</v>
      </c>
      <c r="C28" s="15">
        <f t="shared" si="4"/>
        <v>154.1732283464567</v>
      </c>
      <c r="D28" s="15">
        <f t="shared" si="4"/>
        <v>101.41099155982218</v>
      </c>
      <c r="E28" s="15">
        <f t="shared" si="4"/>
        <v>102.39300070938756</v>
      </c>
      <c r="F28" s="15">
        <f t="shared" si="4"/>
        <v>98.77981752226009</v>
      </c>
      <c r="G28" s="15">
        <f t="shared" si="4"/>
        <v>105.50688360450565</v>
      </c>
      <c r="H28" s="22">
        <f aca="true" t="shared" si="5" ref="H28:M28">H26/H31*100</f>
        <v>93.37018243324876</v>
      </c>
      <c r="I28" s="15">
        <f t="shared" si="5"/>
        <v>175.64022485946285</v>
      </c>
      <c r="J28" s="15">
        <f t="shared" si="5"/>
        <v>89.1897038753293</v>
      </c>
      <c r="K28" s="15">
        <f t="shared" si="5"/>
        <v>90.24918743228602</v>
      </c>
      <c r="L28" s="15">
        <f t="shared" si="5"/>
        <v>85.910552470038</v>
      </c>
      <c r="M28" s="16">
        <f t="shared" si="5"/>
        <v>84.83483483483484</v>
      </c>
    </row>
    <row r="29" spans="1:13" s="14" customFormat="1" ht="15" customHeight="1">
      <c r="A29" s="44" t="s">
        <v>17</v>
      </c>
      <c r="B29" s="22">
        <f aca="true" t="shared" si="6" ref="B29:G29">+B26/B7</f>
        <v>0.8573654877307906</v>
      </c>
      <c r="C29" s="15">
        <f t="shared" si="6"/>
        <v>0.10648248857950837</v>
      </c>
      <c r="D29" s="15">
        <f t="shared" si="6"/>
        <v>1.0982033839176697</v>
      </c>
      <c r="E29" s="15">
        <f t="shared" si="6"/>
        <v>0.8294766684545246</v>
      </c>
      <c r="F29" s="15">
        <f t="shared" si="6"/>
        <v>3.601603206412826</v>
      </c>
      <c r="G29" s="15">
        <f t="shared" si="6"/>
        <v>12.397058823529411</v>
      </c>
      <c r="H29" s="22">
        <f aca="true" t="shared" si="7" ref="H29:M29">H26/H7</f>
        <v>0.6487649268610044</v>
      </c>
      <c r="I29" s="15">
        <f t="shared" si="7"/>
        <v>0.17588191143357518</v>
      </c>
      <c r="J29" s="15">
        <f t="shared" si="7"/>
        <v>0.8875588263162881</v>
      </c>
      <c r="K29" s="15">
        <f t="shared" si="7"/>
        <v>0.7300367411602117</v>
      </c>
      <c r="L29" s="15">
        <f t="shared" si="7"/>
        <v>3.044018643190057</v>
      </c>
      <c r="M29" s="16">
        <f t="shared" si="7"/>
        <v>8.968253968253968</v>
      </c>
    </row>
    <row r="30" spans="1:13" s="14" customFormat="1" ht="15" customHeight="1">
      <c r="A30" s="46"/>
      <c r="B30" s="11"/>
      <c r="C30" s="12"/>
      <c r="D30" s="12"/>
      <c r="E30" s="12"/>
      <c r="F30" s="12"/>
      <c r="G30" s="12"/>
      <c r="H30" s="19"/>
      <c r="M30" s="20"/>
    </row>
    <row r="31" spans="1:13" s="14" customFormat="1" ht="15" customHeight="1">
      <c r="A31" s="106" t="s">
        <v>67</v>
      </c>
      <c r="B31" s="11">
        <v>31677</v>
      </c>
      <c r="C31" s="12">
        <v>635</v>
      </c>
      <c r="D31" s="12">
        <v>31042</v>
      </c>
      <c r="E31" s="12">
        <v>21145</v>
      </c>
      <c r="F31" s="12">
        <v>9097</v>
      </c>
      <c r="G31" s="12">
        <v>799</v>
      </c>
      <c r="H31" s="19">
        <v>33108</v>
      </c>
      <c r="I31" s="14">
        <f>H31-J31</f>
        <v>1601</v>
      </c>
      <c r="J31" s="14">
        <v>31507</v>
      </c>
      <c r="K31" s="14">
        <v>23998</v>
      </c>
      <c r="L31" s="14">
        <v>6842</v>
      </c>
      <c r="M31" s="20">
        <v>666</v>
      </c>
    </row>
    <row r="32" spans="1:13" s="14" customFormat="1" ht="15" customHeight="1">
      <c r="A32" s="44" t="s">
        <v>12</v>
      </c>
      <c r="B32" s="11">
        <f>+B31/$B$31*100</f>
        <v>100</v>
      </c>
      <c r="C32" s="15">
        <f>+C31/$B$31*100</f>
        <v>2.0046090223190327</v>
      </c>
      <c r="D32" s="15">
        <f>+D31/$B$31*100</f>
        <v>97.99539097768097</v>
      </c>
      <c r="E32" s="15">
        <f>E31/D31*100</f>
        <v>68.11738934347014</v>
      </c>
      <c r="F32" s="15">
        <f>F31/D31*100</f>
        <v>29.305457122608082</v>
      </c>
      <c r="G32" s="15">
        <f>G31/D31*100</f>
        <v>2.573932092004381</v>
      </c>
      <c r="H32" s="26">
        <f>+H31/H31*100</f>
        <v>100</v>
      </c>
      <c r="I32" s="15">
        <f>+I31/H31*100</f>
        <v>4.835689259393501</v>
      </c>
      <c r="J32" s="15">
        <f>+J31/H31*100</f>
        <v>95.1643107406065</v>
      </c>
      <c r="K32" s="15">
        <f>+K31/J31*100</f>
        <v>76.16720093947377</v>
      </c>
      <c r="L32" s="15">
        <f>+L31/J31*100</f>
        <v>21.71580918526042</v>
      </c>
      <c r="M32" s="16">
        <f>+M31/J31*100</f>
        <v>2.1138159774018472</v>
      </c>
    </row>
    <row r="33" spans="1:13" s="14" customFormat="1" ht="15" customHeight="1">
      <c r="A33" s="44" t="s">
        <v>17</v>
      </c>
      <c r="B33" s="22">
        <f aca="true" t="shared" si="8" ref="B33:G33">+B31/B7</f>
        <v>0.8367098972503235</v>
      </c>
      <c r="C33" s="15">
        <f t="shared" si="8"/>
        <v>0.06906678268435937</v>
      </c>
      <c r="D33" s="15">
        <f t="shared" si="8"/>
        <v>1.0829234257805687</v>
      </c>
      <c r="E33" s="15">
        <f t="shared" si="8"/>
        <v>0.8100911807524328</v>
      </c>
      <c r="F33" s="15">
        <f t="shared" si="8"/>
        <v>3.6460921843687375</v>
      </c>
      <c r="G33" s="15">
        <f t="shared" si="8"/>
        <v>11.75</v>
      </c>
      <c r="H33" s="22">
        <f aca="true" t="shared" si="9" ref="H33:M33">H31/H7</f>
        <v>0.6948309513316124</v>
      </c>
      <c r="I33" s="15">
        <f t="shared" si="9"/>
        <v>0.1001376032024018</v>
      </c>
      <c r="J33" s="15">
        <f t="shared" si="9"/>
        <v>0.995135971700199</v>
      </c>
      <c r="K33" s="15">
        <f t="shared" si="9"/>
        <v>0.8089122594128156</v>
      </c>
      <c r="L33" s="15">
        <f t="shared" si="9"/>
        <v>3.54324184360435</v>
      </c>
      <c r="M33" s="16">
        <f t="shared" si="9"/>
        <v>10.571428571428571</v>
      </c>
    </row>
    <row r="34" spans="1:13" s="14" customFormat="1" ht="15" customHeight="1">
      <c r="A34" s="107"/>
      <c r="B34" s="164"/>
      <c r="C34" s="165"/>
      <c r="D34" s="165"/>
      <c r="E34" s="165"/>
      <c r="F34" s="18"/>
      <c r="G34" s="18"/>
      <c r="H34" s="19"/>
      <c r="M34" s="20"/>
    </row>
    <row r="35" spans="1:13" s="14" customFormat="1" ht="15" customHeight="1">
      <c r="A35" s="108" t="s">
        <v>68</v>
      </c>
      <c r="B35" s="11">
        <v>2671</v>
      </c>
      <c r="C35" s="12">
        <v>357</v>
      </c>
      <c r="D35" s="12">
        <v>2314</v>
      </c>
      <c r="E35" s="12">
        <v>1892</v>
      </c>
      <c r="F35" s="12">
        <v>396</v>
      </c>
      <c r="G35" s="12">
        <v>25</v>
      </c>
      <c r="H35" s="19">
        <v>4147</v>
      </c>
      <c r="I35" s="14">
        <f>H35-J35</f>
        <v>914</v>
      </c>
      <c r="J35" s="14">
        <v>3233</v>
      </c>
      <c r="K35" s="14">
        <v>2800</v>
      </c>
      <c r="L35" s="14">
        <v>410</v>
      </c>
      <c r="M35" s="20">
        <v>22</v>
      </c>
    </row>
    <row r="36" spans="1:13" s="14" customFormat="1" ht="15" customHeight="1">
      <c r="A36" s="44" t="s">
        <v>12</v>
      </c>
      <c r="B36" s="26">
        <f>+B35/$B$35*100</f>
        <v>100</v>
      </c>
      <c r="C36" s="15">
        <f>+C35/$B$35*100</f>
        <v>13.365780606514413</v>
      </c>
      <c r="D36" s="15">
        <f>+D35/$B$35*100</f>
        <v>86.6342193934856</v>
      </c>
      <c r="E36" s="15">
        <f>E35/D35*100</f>
        <v>81.76318063958513</v>
      </c>
      <c r="F36" s="15">
        <f>F35/D35*100</f>
        <v>17.11322385479689</v>
      </c>
      <c r="G36" s="15">
        <f>G35/D35*100</f>
        <v>1.08038029386344</v>
      </c>
      <c r="H36" s="26">
        <f>+H35/H35*100</f>
        <v>100</v>
      </c>
      <c r="I36" s="15">
        <f>+I35/H35*100</f>
        <v>22.04002893658066</v>
      </c>
      <c r="J36" s="15">
        <f>+J35/H35*100</f>
        <v>77.95997106341935</v>
      </c>
      <c r="K36" s="15">
        <f>+K35/J35*100</f>
        <v>86.60686668728735</v>
      </c>
      <c r="L36" s="15">
        <f>+L35/J35*100</f>
        <v>12.681719764924217</v>
      </c>
      <c r="M36" s="16">
        <f>+M35/J35*100</f>
        <v>0.6804825239715434</v>
      </c>
    </row>
    <row r="37" spans="1:13" s="14" customFormat="1" ht="15" customHeight="1">
      <c r="A37" s="44" t="s">
        <v>18</v>
      </c>
      <c r="B37" s="22">
        <f aca="true" t="shared" si="10" ref="B37:G37">+B35/B31*100</f>
        <v>8.431985352148248</v>
      </c>
      <c r="C37" s="15">
        <f t="shared" si="10"/>
        <v>56.22047244094488</v>
      </c>
      <c r="D37" s="15">
        <f t="shared" si="10"/>
        <v>7.454416596868758</v>
      </c>
      <c r="E37" s="15">
        <f t="shared" si="10"/>
        <v>8.947741782927405</v>
      </c>
      <c r="F37" s="15">
        <f t="shared" si="10"/>
        <v>4.353083434099154</v>
      </c>
      <c r="G37" s="15">
        <f t="shared" si="10"/>
        <v>3.128911138923655</v>
      </c>
      <c r="H37" s="22">
        <f aca="true" t="shared" si="11" ref="H37:M37">H35/H31*100</f>
        <v>12.525673553219766</v>
      </c>
      <c r="I37" s="15">
        <f t="shared" si="11"/>
        <v>57.08931917551531</v>
      </c>
      <c r="J37" s="15">
        <f t="shared" si="11"/>
        <v>10.261211794204463</v>
      </c>
      <c r="K37" s="15">
        <f t="shared" si="11"/>
        <v>11.66763896991416</v>
      </c>
      <c r="L37" s="15">
        <f t="shared" si="11"/>
        <v>5.992399883075125</v>
      </c>
      <c r="M37" s="16">
        <f t="shared" si="11"/>
        <v>3.303303303303303</v>
      </c>
    </row>
    <row r="38" spans="1:13" s="14" customFormat="1" ht="15" customHeight="1">
      <c r="A38" s="44" t="s">
        <v>17</v>
      </c>
      <c r="B38" s="22">
        <f aca="true" t="shared" si="12" ref="B38:G38">+B35/B7</f>
        <v>0.07055125597612193</v>
      </c>
      <c r="C38" s="15">
        <f t="shared" si="12"/>
        <v>0.03882967152490755</v>
      </c>
      <c r="D38" s="15">
        <f t="shared" si="12"/>
        <v>0.08072562358276644</v>
      </c>
      <c r="E38" s="15">
        <f t="shared" si="12"/>
        <v>0.0724848670599954</v>
      </c>
      <c r="F38" s="15">
        <f t="shared" si="12"/>
        <v>0.15871743486973947</v>
      </c>
      <c r="G38" s="15">
        <f t="shared" si="12"/>
        <v>0.36764705882352944</v>
      </c>
      <c r="H38" s="22">
        <f aca="true" t="shared" si="13" ref="H38:M38">H35/H7</f>
        <v>0.08703225671052908</v>
      </c>
      <c r="I38" s="15">
        <f t="shared" si="13"/>
        <v>0.0571678759069302</v>
      </c>
      <c r="J38" s="15">
        <f t="shared" si="13"/>
        <v>0.102113009696472</v>
      </c>
      <c r="K38" s="15">
        <f t="shared" si="13"/>
        <v>0.0943809620116628</v>
      </c>
      <c r="L38" s="15">
        <f t="shared" si="13"/>
        <v>0.21232522009321594</v>
      </c>
      <c r="M38" s="16">
        <f t="shared" si="13"/>
        <v>0.3492063492063492</v>
      </c>
    </row>
    <row r="39" spans="1:13" s="14" customFormat="1" ht="15" customHeight="1">
      <c r="A39" s="109"/>
      <c r="B39" s="11"/>
      <c r="C39" s="12"/>
      <c r="D39" s="12"/>
      <c r="E39" s="12"/>
      <c r="F39" s="12"/>
      <c r="G39" s="12"/>
      <c r="H39" s="19"/>
      <c r="M39" s="20"/>
    </row>
    <row r="40" spans="1:13" s="14" customFormat="1" ht="15" customHeight="1">
      <c r="A40" s="108" t="s">
        <v>69</v>
      </c>
      <c r="B40" s="11">
        <v>26394</v>
      </c>
      <c r="C40" s="12">
        <v>99</v>
      </c>
      <c r="D40" s="12">
        <v>26295</v>
      </c>
      <c r="E40" s="12">
        <v>17474</v>
      </c>
      <c r="F40" s="12">
        <v>8128</v>
      </c>
      <c r="G40" s="12">
        <v>693</v>
      </c>
      <c r="H40" s="19">
        <v>24812</v>
      </c>
      <c r="I40" s="14">
        <f>H40-J40</f>
        <v>107</v>
      </c>
      <c r="J40" s="14">
        <v>24705</v>
      </c>
      <c r="K40" s="14">
        <v>18435</v>
      </c>
      <c r="L40" s="14">
        <v>5774</v>
      </c>
      <c r="M40" s="20">
        <v>496</v>
      </c>
    </row>
    <row r="41" spans="1:13" s="14" customFormat="1" ht="15" customHeight="1">
      <c r="A41" s="44" t="s">
        <v>12</v>
      </c>
      <c r="B41" s="11">
        <f>+B40/$B$40*100</f>
        <v>100</v>
      </c>
      <c r="C41" s="15">
        <f>+C40/$B$40*100</f>
        <v>0.37508524664696524</v>
      </c>
      <c r="D41" s="15">
        <f>+D40/$B$40*100</f>
        <v>99.62491475335304</v>
      </c>
      <c r="E41" s="15">
        <f>E40/D40*100</f>
        <v>66.45369842175319</v>
      </c>
      <c r="F41" s="15">
        <f>F40/D40*100</f>
        <v>30.91081954744248</v>
      </c>
      <c r="G41" s="15">
        <f>G40/D40*100</f>
        <v>2.6354820308043356</v>
      </c>
      <c r="H41" s="26">
        <f>+H40/H40*100</f>
        <v>100</v>
      </c>
      <c r="I41" s="15">
        <f>+I40/H40*100</f>
        <v>0.43124294696114784</v>
      </c>
      <c r="J41" s="15">
        <f>+J40/H40*100</f>
        <v>99.56875705303885</v>
      </c>
      <c r="K41" s="15">
        <f>+K40/J40*100</f>
        <v>74.62052216150576</v>
      </c>
      <c r="L41" s="15">
        <f>+L40/J40*100</f>
        <v>23.371787087634083</v>
      </c>
      <c r="M41" s="16">
        <f>+M40/J40*100</f>
        <v>2.00769075086015</v>
      </c>
    </row>
    <row r="42" spans="1:13" s="14" customFormat="1" ht="15" customHeight="1">
      <c r="A42" s="44" t="s">
        <v>16</v>
      </c>
      <c r="B42" s="22">
        <f aca="true" t="shared" si="14" ref="B42:G42">+B40/B31*100</f>
        <v>83.32228430722606</v>
      </c>
      <c r="C42" s="15">
        <f t="shared" si="14"/>
        <v>15.590551181102363</v>
      </c>
      <c r="D42" s="15">
        <f t="shared" si="14"/>
        <v>84.70781521809162</v>
      </c>
      <c r="E42" s="15">
        <f t="shared" si="14"/>
        <v>82.63892173090565</v>
      </c>
      <c r="F42" s="15">
        <f t="shared" si="14"/>
        <v>89.34813674837858</v>
      </c>
      <c r="G42" s="15">
        <f t="shared" si="14"/>
        <v>86.7334167709637</v>
      </c>
      <c r="H42" s="22">
        <f aca="true" t="shared" si="15" ref="H42:M42">H40/H31*100</f>
        <v>74.94261205750877</v>
      </c>
      <c r="I42" s="15">
        <f t="shared" si="15"/>
        <v>6.683322923173017</v>
      </c>
      <c r="J42" s="15">
        <f t="shared" si="15"/>
        <v>78.41114672929825</v>
      </c>
      <c r="K42" s="15">
        <f t="shared" si="15"/>
        <v>76.81890157513126</v>
      </c>
      <c r="L42" s="15">
        <f t="shared" si="15"/>
        <v>84.39052908506285</v>
      </c>
      <c r="M42" s="16">
        <f t="shared" si="15"/>
        <v>74.47447447447448</v>
      </c>
    </row>
    <row r="43" spans="1:13" s="14" customFormat="1" ht="15" customHeight="1">
      <c r="A43" s="45" t="s">
        <v>17</v>
      </c>
      <c r="B43" s="41">
        <f aca="true" t="shared" si="16" ref="B43:G43">+B40/B7</f>
        <v>0.6971657994136137</v>
      </c>
      <c r="C43" s="42">
        <f t="shared" si="16"/>
        <v>0.010767892103545791</v>
      </c>
      <c r="D43" s="42">
        <f t="shared" si="16"/>
        <v>0.9173207744636316</v>
      </c>
      <c r="E43" s="42">
        <f t="shared" si="16"/>
        <v>0.6694506168109723</v>
      </c>
      <c r="F43" s="42">
        <f t="shared" si="16"/>
        <v>3.2577154308617233</v>
      </c>
      <c r="G43" s="42">
        <f t="shared" si="16"/>
        <v>10.191176470588236</v>
      </c>
      <c r="H43" s="41">
        <f aca="true" t="shared" si="17" ref="H43:M43">H40/H7</f>
        <v>0.5207244643119477</v>
      </c>
      <c r="I43" s="42">
        <f t="shared" si="17"/>
        <v>0.006692519389542156</v>
      </c>
      <c r="J43" s="42">
        <f t="shared" si="17"/>
        <v>0.780297526925871</v>
      </c>
      <c r="K43" s="42">
        <f t="shared" si="17"/>
        <v>0.6213975123875013</v>
      </c>
      <c r="L43" s="42">
        <f t="shared" si="17"/>
        <v>2.990160538581046</v>
      </c>
      <c r="M43" s="43">
        <f t="shared" si="17"/>
        <v>7.873015873015873</v>
      </c>
    </row>
    <row r="44" spans="1:13" s="14" customFormat="1" ht="15" customHeight="1">
      <c r="A44" s="124" t="s">
        <v>54</v>
      </c>
      <c r="B44" s="22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s="14" customFormat="1" ht="14.25" customHeight="1">
      <c r="A45" s="133" t="s">
        <v>19</v>
      </c>
      <c r="B45" s="27"/>
      <c r="C45" s="28"/>
      <c r="D45" s="12">
        <v>46709</v>
      </c>
      <c r="E45" s="12">
        <v>31011</v>
      </c>
      <c r="F45" s="12">
        <v>14459</v>
      </c>
      <c r="G45" s="12">
        <v>1239</v>
      </c>
      <c r="H45" s="85"/>
      <c r="I45" s="30"/>
      <c r="J45" s="14">
        <v>36441</v>
      </c>
      <c r="K45" s="14">
        <v>26840</v>
      </c>
      <c r="L45" s="14">
        <v>8797</v>
      </c>
      <c r="M45" s="20">
        <v>805</v>
      </c>
    </row>
    <row r="46" spans="1:13" s="14" customFormat="1" ht="14.25" customHeight="1">
      <c r="A46" s="48" t="s">
        <v>8</v>
      </c>
      <c r="B46" s="27"/>
      <c r="C46" s="28"/>
      <c r="D46" s="12">
        <f>+D45/$D$45*100</f>
        <v>100</v>
      </c>
      <c r="E46" s="15">
        <f>+E45/$D$45*100</f>
        <v>66.39191590485774</v>
      </c>
      <c r="F46" s="15">
        <f>+F45/$D$45*100</f>
        <v>30.95549037658695</v>
      </c>
      <c r="G46" s="15">
        <f>+G45/$D$45*100</f>
        <v>2.652593718555311</v>
      </c>
      <c r="H46" s="85"/>
      <c r="I46" s="30"/>
      <c r="J46" s="21">
        <f>K46+L46+M46</f>
        <v>100.00274416179577</v>
      </c>
      <c r="K46" s="21">
        <f>K45/J45*100</f>
        <v>73.65330259872121</v>
      </c>
      <c r="L46" s="21">
        <f>L45/J45*100</f>
        <v>24.14039131747208</v>
      </c>
      <c r="M46" s="25">
        <f>M45/J45*100</f>
        <v>2.2090502456024805</v>
      </c>
    </row>
    <row r="47" spans="1:13" s="14" customFormat="1" ht="14.25" customHeight="1">
      <c r="A47" s="134"/>
      <c r="B47" s="31"/>
      <c r="C47" s="32"/>
      <c r="D47" s="12"/>
      <c r="E47" s="12"/>
      <c r="F47" s="12"/>
      <c r="G47" s="12"/>
      <c r="H47" s="19"/>
      <c r="M47" s="20"/>
    </row>
    <row r="48" spans="1:13" s="14" customFormat="1" ht="14.25" customHeight="1">
      <c r="A48" s="133" t="s">
        <v>73</v>
      </c>
      <c r="B48" s="33"/>
      <c r="C48" s="34"/>
      <c r="D48" s="17">
        <v>195.6</v>
      </c>
      <c r="E48" s="17">
        <v>199.2</v>
      </c>
      <c r="F48" s="17">
        <v>189.2</v>
      </c>
      <c r="G48" s="17">
        <v>187.4</v>
      </c>
      <c r="H48" s="146"/>
      <c r="I48" s="147"/>
      <c r="J48" s="148">
        <v>160.1</v>
      </c>
      <c r="K48" s="148">
        <v>159.61</v>
      </c>
      <c r="L48" s="148">
        <v>165.57</v>
      </c>
      <c r="M48" s="141">
        <v>171.89</v>
      </c>
    </row>
    <row r="49" spans="1:13" s="14" customFormat="1" ht="14.25" customHeight="1">
      <c r="A49" s="134"/>
      <c r="B49" s="31"/>
      <c r="C49" s="32"/>
      <c r="D49" s="18"/>
      <c r="E49" s="18"/>
      <c r="F49" s="18"/>
      <c r="G49" s="18"/>
      <c r="H49" s="19"/>
      <c r="M49" s="20"/>
    </row>
    <row r="50" spans="1:13" s="14" customFormat="1" ht="14.25" customHeight="1">
      <c r="A50" s="133" t="s">
        <v>20</v>
      </c>
      <c r="B50" s="11"/>
      <c r="C50" s="12"/>
      <c r="D50" s="12"/>
      <c r="E50" s="12"/>
      <c r="F50" s="12"/>
      <c r="G50" s="12"/>
      <c r="H50" s="19"/>
      <c r="M50" s="20"/>
    </row>
    <row r="51" spans="1:13" s="14" customFormat="1" ht="14.25" customHeight="1">
      <c r="A51" s="48" t="s">
        <v>21</v>
      </c>
      <c r="B51" s="27"/>
      <c r="C51" s="28"/>
      <c r="D51" s="12">
        <v>9379</v>
      </c>
      <c r="E51" s="12">
        <v>8282</v>
      </c>
      <c r="F51" s="12">
        <v>1065</v>
      </c>
      <c r="G51" s="12">
        <v>32</v>
      </c>
      <c r="H51" s="85"/>
      <c r="I51" s="30"/>
      <c r="J51" s="14">
        <v>21390</v>
      </c>
      <c r="K51" s="14">
        <v>19879</v>
      </c>
      <c r="L51" s="14">
        <v>1472</v>
      </c>
      <c r="M51" s="20">
        <v>39</v>
      </c>
    </row>
    <row r="52" spans="1:13" s="14" customFormat="1" ht="14.25" customHeight="1">
      <c r="A52" s="48" t="s">
        <v>22</v>
      </c>
      <c r="B52" s="27"/>
      <c r="C52" s="28"/>
      <c r="D52" s="15">
        <f>+D51/D7*100</f>
        <v>32.71934414791558</v>
      </c>
      <c r="E52" s="15">
        <f>+E51/E7*100</f>
        <v>31.72936939698107</v>
      </c>
      <c r="F52" s="15">
        <f>+F51/F7*100</f>
        <v>42.68537074148296</v>
      </c>
      <c r="G52" s="15">
        <f>+G51/G7*100</f>
        <v>47.05882352941176</v>
      </c>
      <c r="H52" s="85"/>
      <c r="I52" s="30"/>
      <c r="J52" s="15">
        <f>J51/J7*100</f>
        <v>67.55945800827516</v>
      </c>
      <c r="K52" s="15">
        <f>K51/K7*100</f>
        <v>67.0071122796373</v>
      </c>
      <c r="L52" s="15">
        <f>L51/L7*100</f>
        <v>76.22993267736923</v>
      </c>
      <c r="M52" s="16">
        <f>M51/M7*100</f>
        <v>61.904761904761905</v>
      </c>
    </row>
    <row r="53" spans="1:13" s="14" customFormat="1" ht="14.25" customHeight="1">
      <c r="A53" s="48" t="s">
        <v>40</v>
      </c>
      <c r="B53" s="27"/>
      <c r="C53" s="28"/>
      <c r="D53" s="12">
        <v>6924</v>
      </c>
      <c r="E53" s="12">
        <v>4609</v>
      </c>
      <c r="F53" s="12">
        <v>2097</v>
      </c>
      <c r="G53" s="12">
        <v>218</v>
      </c>
      <c r="H53" s="85"/>
      <c r="I53" s="30"/>
      <c r="J53" s="14">
        <v>16514</v>
      </c>
      <c r="K53" s="14">
        <v>12600</v>
      </c>
      <c r="L53" s="14">
        <v>3658</v>
      </c>
      <c r="M53" s="20">
        <v>256</v>
      </c>
    </row>
    <row r="54" spans="1:13" s="14" customFormat="1" ht="14.25" customHeight="1">
      <c r="A54" s="48" t="s">
        <v>23</v>
      </c>
      <c r="B54" s="27"/>
      <c r="C54" s="28"/>
      <c r="D54" s="15">
        <f>+D53/D40*100</f>
        <v>26.332002281802623</v>
      </c>
      <c r="E54" s="15">
        <f>+E53/E40*100</f>
        <v>26.376330548243104</v>
      </c>
      <c r="F54" s="15">
        <f>+F53/F40*100</f>
        <v>25.79970472440945</v>
      </c>
      <c r="G54" s="15">
        <f>+G53/G40*100</f>
        <v>31.457431457431458</v>
      </c>
      <c r="H54" s="85"/>
      <c r="I54" s="30"/>
      <c r="J54" s="15">
        <f>J53/J40*100</f>
        <v>66.84476826553329</v>
      </c>
      <c r="K54" s="15">
        <f>K53/K40*100</f>
        <v>68.34825061025224</v>
      </c>
      <c r="L54" s="15">
        <f>L53/L40*100</f>
        <v>63.35296155178386</v>
      </c>
      <c r="M54" s="16">
        <f>M53/M40*100</f>
        <v>51.61290322580645</v>
      </c>
    </row>
    <row r="55" spans="1:13" s="14" customFormat="1" ht="14.25" customHeight="1">
      <c r="A55" s="48"/>
      <c r="B55" s="31"/>
      <c r="C55" s="32"/>
      <c r="D55" s="15"/>
      <c r="E55" s="15"/>
      <c r="F55" s="15"/>
      <c r="G55" s="15"/>
      <c r="H55" s="19"/>
      <c r="M55" s="20"/>
    </row>
    <row r="56" spans="1:13" s="14" customFormat="1" ht="14.25" customHeight="1">
      <c r="A56" s="133" t="s">
        <v>43</v>
      </c>
      <c r="B56" s="19"/>
      <c r="C56" s="18"/>
      <c r="D56" s="18"/>
      <c r="E56" s="18"/>
      <c r="F56" s="18"/>
      <c r="G56" s="18"/>
      <c r="H56" s="19"/>
      <c r="M56" s="20"/>
    </row>
    <row r="57" spans="1:13" s="14" customFormat="1" ht="14.25" customHeight="1">
      <c r="A57" s="135" t="s">
        <v>34</v>
      </c>
      <c r="B57" s="19"/>
      <c r="C57" s="18"/>
      <c r="D57" s="18"/>
      <c r="E57" s="18"/>
      <c r="F57" s="18"/>
      <c r="G57" s="18"/>
      <c r="H57" s="19"/>
      <c r="M57" s="20"/>
    </row>
    <row r="58" spans="1:13" s="14" customFormat="1" ht="14.25" customHeight="1">
      <c r="A58" s="48" t="s">
        <v>21</v>
      </c>
      <c r="B58" s="11">
        <v>15094</v>
      </c>
      <c r="C58" s="12">
        <v>1528</v>
      </c>
      <c r="D58" s="12">
        <v>13566</v>
      </c>
      <c r="E58" s="12">
        <v>11786</v>
      </c>
      <c r="F58" s="12">
        <v>1722</v>
      </c>
      <c r="G58" s="12">
        <v>58</v>
      </c>
      <c r="H58" s="19">
        <v>14109</v>
      </c>
      <c r="I58" s="14">
        <f>H58-J58</f>
        <v>2245</v>
      </c>
      <c r="J58" s="14">
        <v>11864</v>
      </c>
      <c r="K58" s="14">
        <v>10605</v>
      </c>
      <c r="L58" s="14">
        <v>1213</v>
      </c>
      <c r="M58" s="20">
        <v>46</v>
      </c>
    </row>
    <row r="59" spans="1:13" s="14" customFormat="1" ht="14.25" customHeight="1">
      <c r="A59" s="48" t="s">
        <v>10</v>
      </c>
      <c r="B59" s="22">
        <f aca="true" t="shared" si="18" ref="B59:G59">+B58/B7*100</f>
        <v>39.86898755910088</v>
      </c>
      <c r="C59" s="15">
        <f t="shared" si="18"/>
        <v>16.61953447900805</v>
      </c>
      <c r="D59" s="15">
        <f t="shared" si="18"/>
        <v>47.32600732600732</v>
      </c>
      <c r="E59" s="15">
        <f t="shared" si="18"/>
        <v>45.153628074477055</v>
      </c>
      <c r="F59" s="15">
        <f t="shared" si="18"/>
        <v>69.01803607214428</v>
      </c>
      <c r="G59" s="15">
        <f t="shared" si="18"/>
        <v>85.29411764705883</v>
      </c>
      <c r="H59" s="22">
        <f aca="true" t="shared" si="19" ref="H59:M59">H58/H7*100</f>
        <v>29.610275136938863</v>
      </c>
      <c r="I59" s="15">
        <f t="shared" si="19"/>
        <v>14.041781336002002</v>
      </c>
      <c r="J59" s="15">
        <f t="shared" si="19"/>
        <v>37.471968668077444</v>
      </c>
      <c r="K59" s="15">
        <f t="shared" si="19"/>
        <v>35.74678936191728</v>
      </c>
      <c r="L59" s="15">
        <f t="shared" si="19"/>
        <v>62.81719316416364</v>
      </c>
      <c r="M59" s="16">
        <f t="shared" si="19"/>
        <v>73.01587301587301</v>
      </c>
    </row>
    <row r="60" spans="1:13" s="14" customFormat="1" ht="14.25" customHeight="1">
      <c r="A60" s="48" t="s">
        <v>24</v>
      </c>
      <c r="B60" s="11">
        <v>28930</v>
      </c>
      <c r="C60" s="12">
        <v>2136</v>
      </c>
      <c r="D60" s="12">
        <v>26794</v>
      </c>
      <c r="E60" s="12">
        <v>21924</v>
      </c>
      <c r="F60" s="12">
        <v>4622</v>
      </c>
      <c r="G60" s="12">
        <v>248</v>
      </c>
      <c r="H60" s="19">
        <v>27103</v>
      </c>
      <c r="I60" s="14">
        <f>H60-J60</f>
        <v>3602</v>
      </c>
      <c r="J60" s="14">
        <v>23501</v>
      </c>
      <c r="K60" s="14">
        <v>20208</v>
      </c>
      <c r="L60" s="14">
        <v>3148</v>
      </c>
      <c r="M60" s="20">
        <v>145</v>
      </c>
    </row>
    <row r="61" spans="1:13" s="14" customFormat="1" ht="14.25" customHeight="1">
      <c r="A61" s="48" t="s">
        <v>8</v>
      </c>
      <c r="B61" s="11">
        <f>+B60/$B$60*100</f>
        <v>100</v>
      </c>
      <c r="C61" s="15">
        <f>+C60/$B$60*100</f>
        <v>7.383339094365711</v>
      </c>
      <c r="D61" s="15">
        <f>+D60/$B$60*100</f>
        <v>92.61666090563429</v>
      </c>
      <c r="E61" s="15">
        <f>E60/D60*100</f>
        <v>81.82428901992984</v>
      </c>
      <c r="F61" s="15">
        <f>F60/D60*100</f>
        <v>17.25013062625961</v>
      </c>
      <c r="G61" s="15">
        <f>G60/D60*100</f>
        <v>0.9255803538105546</v>
      </c>
      <c r="H61" s="26">
        <f>+H60/H60*100</f>
        <v>100</v>
      </c>
      <c r="I61" s="15">
        <f>+I60/H60*100</f>
        <v>13.290041692801536</v>
      </c>
      <c r="J61" s="15">
        <f>+J60/H60*100</f>
        <v>86.70995830719846</v>
      </c>
      <c r="K61" s="15">
        <f>+K60/J60*100</f>
        <v>85.98783030509341</v>
      </c>
      <c r="L61" s="15">
        <f>+L60/J60*100</f>
        <v>13.395174673418154</v>
      </c>
      <c r="M61" s="16">
        <f>+M60/J60*100</f>
        <v>0.6169950214884473</v>
      </c>
    </row>
    <row r="62" spans="1:13" s="14" customFormat="1" ht="14.25" customHeight="1">
      <c r="A62" s="48" t="s">
        <v>25</v>
      </c>
      <c r="B62" s="22">
        <f aca="true" t="shared" si="20" ref="B62:G62">+B60/B7</f>
        <v>0.7641511925830053</v>
      </c>
      <c r="C62" s="15">
        <f t="shared" si="20"/>
        <v>0.23232542962801828</v>
      </c>
      <c r="D62" s="15">
        <f t="shared" si="20"/>
        <v>0.9347287633001918</v>
      </c>
      <c r="E62" s="15">
        <f t="shared" si="20"/>
        <v>0.8399356371159298</v>
      </c>
      <c r="F62" s="15">
        <f t="shared" si="20"/>
        <v>1.85250501002004</v>
      </c>
      <c r="G62" s="15">
        <f t="shared" si="20"/>
        <v>3.6470588235294117</v>
      </c>
      <c r="H62" s="22">
        <f aca="true" t="shared" si="21" ref="H62:M62">H60/H7</f>
        <v>0.5688052215156666</v>
      </c>
      <c r="I62" s="15">
        <f t="shared" si="21"/>
        <v>0.2252939704778584</v>
      </c>
      <c r="J62" s="15">
        <f t="shared" si="21"/>
        <v>0.7422696693092448</v>
      </c>
      <c r="K62" s="15">
        <f t="shared" si="21"/>
        <v>0.6811608858327435</v>
      </c>
      <c r="L62" s="15">
        <f t="shared" si="21"/>
        <v>1.6302433972035215</v>
      </c>
      <c r="M62" s="16">
        <f t="shared" si="21"/>
        <v>2.3015873015873014</v>
      </c>
    </row>
    <row r="63" spans="1:13" s="14" customFormat="1" ht="14.25" customHeight="1">
      <c r="A63" s="48"/>
      <c r="B63" s="22"/>
      <c r="C63" s="15"/>
      <c r="D63" s="15"/>
      <c r="E63" s="15"/>
      <c r="F63" s="15"/>
      <c r="G63" s="15"/>
      <c r="H63" s="22"/>
      <c r="I63" s="15"/>
      <c r="J63" s="15"/>
      <c r="K63" s="15"/>
      <c r="L63" s="15"/>
      <c r="M63" s="16"/>
    </row>
    <row r="64" spans="1:13" s="14" customFormat="1" ht="14.25" customHeight="1">
      <c r="A64" s="133" t="s">
        <v>70</v>
      </c>
      <c r="B64" s="19"/>
      <c r="C64" s="18"/>
      <c r="D64" s="18"/>
      <c r="E64" s="18"/>
      <c r="F64" s="18"/>
      <c r="G64" s="18"/>
      <c r="H64" s="19"/>
      <c r="M64" s="20"/>
    </row>
    <row r="65" spans="1:13" s="14" customFormat="1" ht="14.25" customHeight="1">
      <c r="A65" s="48" t="s">
        <v>26</v>
      </c>
      <c r="B65" s="11">
        <v>7421</v>
      </c>
      <c r="C65" s="12">
        <v>1390</v>
      </c>
      <c r="D65" s="12">
        <v>6031</v>
      </c>
      <c r="E65" s="12">
        <v>5399</v>
      </c>
      <c r="F65" s="12">
        <v>611</v>
      </c>
      <c r="G65" s="12">
        <v>21</v>
      </c>
      <c r="H65" s="19">
        <v>4914</v>
      </c>
      <c r="I65" s="14">
        <f>H65-J65</f>
        <v>1206</v>
      </c>
      <c r="J65" s="14">
        <v>3708</v>
      </c>
      <c r="K65" s="14">
        <v>3374</v>
      </c>
      <c r="L65" s="14">
        <v>321</v>
      </c>
      <c r="M65" s="20">
        <v>13</v>
      </c>
    </row>
    <row r="66" spans="1:13" s="14" customFormat="1" ht="14.25" customHeight="1">
      <c r="A66" s="48" t="s">
        <v>10</v>
      </c>
      <c r="B66" s="22">
        <f aca="true" t="shared" si="22" ref="B66:G66">+B65/B7*100</f>
        <v>19.60167991758895</v>
      </c>
      <c r="C66" s="15">
        <f t="shared" si="22"/>
        <v>15.118555579725909</v>
      </c>
      <c r="D66" s="15">
        <f t="shared" si="22"/>
        <v>21.039595325309612</v>
      </c>
      <c r="E66" s="15">
        <f t="shared" si="22"/>
        <v>20.68423875565091</v>
      </c>
      <c r="F66" s="15">
        <f t="shared" si="22"/>
        <v>24.48897795591182</v>
      </c>
      <c r="G66" s="15">
        <f t="shared" si="22"/>
        <v>30.88235294117647</v>
      </c>
      <c r="H66" s="22">
        <f aca="true" t="shared" si="23" ref="H66:M66">H65/H7*100</f>
        <v>10.312913177611282</v>
      </c>
      <c r="I66" s="15">
        <f t="shared" si="23"/>
        <v>7.543157368026019</v>
      </c>
      <c r="J66" s="15">
        <f t="shared" si="23"/>
        <v>11.71156943874167</v>
      </c>
      <c r="K66" s="15">
        <f t="shared" si="23"/>
        <v>11.372905922405366</v>
      </c>
      <c r="L66" s="15">
        <f t="shared" si="23"/>
        <v>16.623511134127394</v>
      </c>
      <c r="M66" s="16">
        <f t="shared" si="23"/>
        <v>20.634920634920633</v>
      </c>
    </row>
    <row r="67" spans="1:13" s="14" customFormat="1" ht="14.25" customHeight="1">
      <c r="A67" s="48" t="s">
        <v>27</v>
      </c>
      <c r="B67" s="11">
        <v>13725</v>
      </c>
      <c r="C67" s="12">
        <v>2420</v>
      </c>
      <c r="D67" s="12">
        <v>11305</v>
      </c>
      <c r="E67" s="12">
        <v>9916</v>
      </c>
      <c r="F67" s="12">
        <v>1309</v>
      </c>
      <c r="G67" s="12">
        <v>80</v>
      </c>
      <c r="H67" s="19">
        <v>11106</v>
      </c>
      <c r="I67" s="14">
        <f>H67-J67</f>
        <v>2465</v>
      </c>
      <c r="J67" s="14">
        <v>8641</v>
      </c>
      <c r="K67" s="14">
        <v>7663</v>
      </c>
      <c r="L67" s="14">
        <v>935</v>
      </c>
      <c r="M67" s="20">
        <v>43</v>
      </c>
    </row>
    <row r="68" spans="1:13" s="14" customFormat="1" ht="14.25" customHeight="1">
      <c r="A68" s="48" t="s">
        <v>12</v>
      </c>
      <c r="B68" s="11">
        <f>+B67/$B$67*100</f>
        <v>100</v>
      </c>
      <c r="C68" s="15">
        <f>+C67/$B$67*100</f>
        <v>17.632058287795992</v>
      </c>
      <c r="D68" s="15">
        <f>+D67/$B$67*100</f>
        <v>82.367941712204</v>
      </c>
      <c r="E68" s="15">
        <f>E67/D67*100</f>
        <v>87.71340114993366</v>
      </c>
      <c r="F68" s="15">
        <f>F67/D67*100</f>
        <v>11.578947368421053</v>
      </c>
      <c r="G68" s="15">
        <f>G67/D67*100</f>
        <v>0.7076514816452897</v>
      </c>
      <c r="H68" s="26">
        <f>+H67/H67*100</f>
        <v>100</v>
      </c>
      <c r="I68" s="15">
        <f>+I67/H67*100</f>
        <v>22.195209796506393</v>
      </c>
      <c r="J68" s="15">
        <f>+J67/H67*100</f>
        <v>77.80479020349361</v>
      </c>
      <c r="K68" s="15">
        <f>+K67/J67*100</f>
        <v>88.68186552482351</v>
      </c>
      <c r="L68" s="15">
        <f>+L67/J67*100</f>
        <v>10.820506885777109</v>
      </c>
      <c r="M68" s="16">
        <f>+M67/J67*100</f>
        <v>0.4976275893993751</v>
      </c>
    </row>
    <row r="69" spans="1:13" s="14" customFormat="1" ht="14.25" customHeight="1">
      <c r="A69" s="48" t="s">
        <v>39</v>
      </c>
      <c r="B69" s="22">
        <f aca="true" t="shared" si="24" ref="B69:G69">+B67/B7</f>
        <v>0.36252938535090734</v>
      </c>
      <c r="C69" s="15">
        <f t="shared" si="24"/>
        <v>0.2632151403088971</v>
      </c>
      <c r="D69" s="15">
        <f t="shared" si="24"/>
        <v>0.39438339438339437</v>
      </c>
      <c r="E69" s="15">
        <f t="shared" si="24"/>
        <v>0.3798942609761704</v>
      </c>
      <c r="F69" s="15">
        <f t="shared" si="24"/>
        <v>0.5246492985971943</v>
      </c>
      <c r="G69" s="15">
        <f t="shared" si="24"/>
        <v>1.1764705882352942</v>
      </c>
      <c r="H69" s="22">
        <f aca="true" t="shared" si="25" ref="H69:M69">H67/H7</f>
        <v>0.23307939306176415</v>
      </c>
      <c r="I69" s="15">
        <f t="shared" si="25"/>
        <v>0.15417813360020016</v>
      </c>
      <c r="J69" s="15">
        <f t="shared" si="25"/>
        <v>0.272922522977796</v>
      </c>
      <c r="K69" s="15">
        <f t="shared" si="25"/>
        <v>0.2583004685340614</v>
      </c>
      <c r="L69" s="15">
        <f t="shared" si="25"/>
        <v>0.4842050750906266</v>
      </c>
      <c r="M69" s="16">
        <f t="shared" si="25"/>
        <v>0.6825396825396826</v>
      </c>
    </row>
    <row r="70" spans="1:13" s="14" customFormat="1" ht="14.25" customHeight="1">
      <c r="A70" s="48"/>
      <c r="B70" s="22"/>
      <c r="C70" s="15"/>
      <c r="D70" s="15"/>
      <c r="E70" s="15"/>
      <c r="F70" s="15"/>
      <c r="G70" s="15"/>
      <c r="H70" s="22"/>
      <c r="I70" s="15"/>
      <c r="J70" s="15"/>
      <c r="K70" s="15"/>
      <c r="L70" s="15"/>
      <c r="M70" s="16"/>
    </row>
    <row r="71" spans="1:13" s="14" customFormat="1" ht="14.25" customHeight="1">
      <c r="A71" s="133" t="s">
        <v>71</v>
      </c>
      <c r="B71" s="19"/>
      <c r="C71" s="18"/>
      <c r="D71" s="18"/>
      <c r="E71" s="18"/>
      <c r="F71" s="18"/>
      <c r="G71" s="18"/>
      <c r="H71" s="19"/>
      <c r="M71" s="20"/>
    </row>
    <row r="72" spans="1:13" s="14" customFormat="1" ht="14.25" customHeight="1">
      <c r="A72" s="48" t="s">
        <v>26</v>
      </c>
      <c r="B72" s="11">
        <v>30972</v>
      </c>
      <c r="C72" s="12">
        <v>6470</v>
      </c>
      <c r="D72" s="12">
        <v>24502</v>
      </c>
      <c r="E72" s="12">
        <v>22151</v>
      </c>
      <c r="F72" s="12">
        <v>2287</v>
      </c>
      <c r="G72" s="12">
        <v>64</v>
      </c>
      <c r="H72" s="19">
        <v>37626</v>
      </c>
      <c r="I72" s="14">
        <f>H72-J72</f>
        <v>11261</v>
      </c>
      <c r="J72" s="14">
        <v>26365</v>
      </c>
      <c r="K72" s="14">
        <v>24607</v>
      </c>
      <c r="L72" s="14">
        <v>1700</v>
      </c>
      <c r="M72" s="20">
        <v>58</v>
      </c>
    </row>
    <row r="73" spans="1:13" s="14" customFormat="1" ht="14.25" customHeight="1">
      <c r="A73" s="48" t="s">
        <v>28</v>
      </c>
      <c r="B73" s="22">
        <f aca="true" t="shared" si="26" ref="B73:G73">+B72/B7*100</f>
        <v>81.80881692596212</v>
      </c>
      <c r="C73" s="15">
        <f t="shared" si="26"/>
        <v>70.3719817272134</v>
      </c>
      <c r="D73" s="15">
        <f t="shared" si="26"/>
        <v>85.47706261991976</v>
      </c>
      <c r="E73" s="15">
        <f t="shared" si="26"/>
        <v>84.86322887135086</v>
      </c>
      <c r="F73" s="15">
        <f t="shared" si="26"/>
        <v>91.66332665330661</v>
      </c>
      <c r="G73" s="15">
        <f t="shared" si="26"/>
        <v>94.11764705882352</v>
      </c>
      <c r="H73" s="22">
        <f aca="true" t="shared" si="27" ref="H73:M73">H72/H7*100</f>
        <v>78.96493105836429</v>
      </c>
      <c r="I73" s="15">
        <f t="shared" si="27"/>
        <v>70.4340755566675</v>
      </c>
      <c r="J73" s="15">
        <f t="shared" si="27"/>
        <v>83.2727961845804</v>
      </c>
      <c r="K73" s="15">
        <f t="shared" si="27"/>
        <v>82.94401186503522</v>
      </c>
      <c r="L73" s="15">
        <f t="shared" si="27"/>
        <v>88.03728638011393</v>
      </c>
      <c r="M73" s="16">
        <f t="shared" si="27"/>
        <v>92.06349206349206</v>
      </c>
    </row>
    <row r="74" spans="1:13" s="14" customFormat="1" ht="14.25" customHeight="1">
      <c r="A74" s="48" t="s">
        <v>29</v>
      </c>
      <c r="B74" s="11">
        <v>257159</v>
      </c>
      <c r="C74" s="12">
        <v>42820</v>
      </c>
      <c r="D74" s="12">
        <v>214339</v>
      </c>
      <c r="E74" s="12">
        <v>185132</v>
      </c>
      <c r="F74" s="12">
        <v>28056</v>
      </c>
      <c r="G74" s="12">
        <v>1151</v>
      </c>
      <c r="H74" s="19">
        <v>236586</v>
      </c>
      <c r="I74" s="14">
        <f>H74-J74</f>
        <v>57281</v>
      </c>
      <c r="J74" s="14">
        <v>179305</v>
      </c>
      <c r="K74" s="14">
        <v>161685</v>
      </c>
      <c r="L74" s="14">
        <v>16679</v>
      </c>
      <c r="M74" s="20">
        <v>941</v>
      </c>
    </row>
    <row r="75" spans="1:13" s="14" customFormat="1" ht="14.25" customHeight="1">
      <c r="A75" s="48" t="s">
        <v>8</v>
      </c>
      <c r="B75" s="11">
        <f>+B74/$B$74*100</f>
        <v>100</v>
      </c>
      <c r="C75" s="15">
        <f>+C74/$B$74*100</f>
        <v>16.65117689833916</v>
      </c>
      <c r="D75" s="15">
        <f>+D74/$B$74*100</f>
        <v>83.34882310166084</v>
      </c>
      <c r="E75" s="15">
        <f>E74/D74*100</f>
        <v>86.37345513415664</v>
      </c>
      <c r="F75" s="15">
        <f>F74/D74*100</f>
        <v>13.08954506646014</v>
      </c>
      <c r="G75" s="15">
        <f>G74/D74*100</f>
        <v>0.5369997993832201</v>
      </c>
      <c r="H75" s="26">
        <f>+H74/H74*100</f>
        <v>100</v>
      </c>
      <c r="I75" s="15">
        <f>+I74/H74*100</f>
        <v>24.211491804248773</v>
      </c>
      <c r="J75" s="15">
        <f>+J74/H74*100</f>
        <v>75.78850819575122</v>
      </c>
      <c r="K75" s="15">
        <f>+K74/J74*100</f>
        <v>90.1731686232955</v>
      </c>
      <c r="L75" s="15">
        <f>+L74/J74*100</f>
        <v>9.302027271966761</v>
      </c>
      <c r="M75" s="16">
        <f>+M74/J74*100</f>
        <v>0.5248041047377374</v>
      </c>
    </row>
    <row r="76" spans="1:13" s="14" customFormat="1" ht="14.25" customHeight="1">
      <c r="A76" s="48" t="s">
        <v>36</v>
      </c>
      <c r="B76" s="22">
        <f aca="true" t="shared" si="28" ref="B76:G76">+B74/B7</f>
        <v>6.792546026044006</v>
      </c>
      <c r="C76" s="15">
        <f t="shared" si="28"/>
        <v>4.657385251250815</v>
      </c>
      <c r="D76" s="15">
        <f t="shared" si="28"/>
        <v>7.477376591662306</v>
      </c>
      <c r="E76" s="15">
        <f t="shared" si="28"/>
        <v>7.092636579572447</v>
      </c>
      <c r="F76" s="15">
        <f t="shared" si="28"/>
        <v>11.244889779559118</v>
      </c>
      <c r="G76" s="15">
        <f t="shared" si="28"/>
        <v>16.926470588235293</v>
      </c>
      <c r="H76" s="22">
        <f aca="true" t="shared" si="29" ref="H76:M76">H74/H7</f>
        <v>4.965182899955928</v>
      </c>
      <c r="I76" s="15">
        <f t="shared" si="29"/>
        <v>3.5827495621716285</v>
      </c>
      <c r="J76" s="15">
        <f t="shared" si="29"/>
        <v>5.663276586336503</v>
      </c>
      <c r="K76" s="15">
        <f t="shared" si="29"/>
        <v>5.449994943877035</v>
      </c>
      <c r="L76" s="15">
        <f t="shared" si="29"/>
        <v>8.637493526670118</v>
      </c>
      <c r="M76" s="16">
        <f t="shared" si="29"/>
        <v>14.936507936507937</v>
      </c>
    </row>
    <row r="77" spans="1:13" s="14" customFormat="1" ht="14.25" customHeight="1">
      <c r="A77" s="48"/>
      <c r="B77" s="22"/>
      <c r="C77" s="15"/>
      <c r="D77" s="15"/>
      <c r="E77" s="15"/>
      <c r="F77" s="15"/>
      <c r="G77" s="15"/>
      <c r="H77" s="22"/>
      <c r="I77" s="15"/>
      <c r="J77" s="15"/>
      <c r="K77" s="15"/>
      <c r="L77" s="15"/>
      <c r="M77" s="16"/>
    </row>
    <row r="78" spans="1:13" s="14" customFormat="1" ht="14.25" customHeight="1">
      <c r="A78" s="133" t="s">
        <v>72</v>
      </c>
      <c r="B78" s="11"/>
      <c r="C78" s="12"/>
      <c r="D78" s="12"/>
      <c r="E78" s="12"/>
      <c r="F78" s="12"/>
      <c r="G78" s="12"/>
      <c r="H78" s="19"/>
      <c r="M78" s="20"/>
    </row>
    <row r="79" spans="1:13" s="14" customFormat="1" ht="14.25" customHeight="1">
      <c r="A79" s="48" t="s">
        <v>26</v>
      </c>
      <c r="B79" s="11">
        <v>28613</v>
      </c>
      <c r="C79" s="12">
        <v>51582</v>
      </c>
      <c r="D79" s="12">
        <v>22969</v>
      </c>
      <c r="E79" s="12">
        <v>20742</v>
      </c>
      <c r="F79" s="12">
        <v>2167</v>
      </c>
      <c r="G79" s="12">
        <v>60</v>
      </c>
      <c r="H79" s="19">
        <v>34296</v>
      </c>
      <c r="I79" s="14">
        <f>H79-J79</f>
        <v>9895</v>
      </c>
      <c r="J79" s="14">
        <v>24401</v>
      </c>
      <c r="K79" s="14">
        <v>22762</v>
      </c>
      <c r="L79" s="14">
        <v>1587</v>
      </c>
      <c r="M79" s="20">
        <v>52</v>
      </c>
    </row>
    <row r="80" spans="1:13" s="14" customFormat="1" ht="14.25" customHeight="1">
      <c r="A80" s="48" t="s">
        <v>28</v>
      </c>
      <c r="B80" s="22">
        <f aca="true" t="shared" si="30" ref="B80:G80">+B79/B7*100</f>
        <v>75.57780184368315</v>
      </c>
      <c r="C80" s="15">
        <f t="shared" si="30"/>
        <v>561.039808570807</v>
      </c>
      <c r="D80" s="15">
        <f t="shared" si="30"/>
        <v>80.1290772719344</v>
      </c>
      <c r="E80" s="15">
        <f t="shared" si="30"/>
        <v>79.46517508236917</v>
      </c>
      <c r="F80" s="15">
        <f t="shared" si="30"/>
        <v>86.85370741482966</v>
      </c>
      <c r="G80" s="15">
        <f t="shared" si="30"/>
        <v>88.23529411764706</v>
      </c>
      <c r="H80" s="22">
        <f aca="true" t="shared" si="31" ref="H80:M80">H79/H7*100</f>
        <v>71.97632689038595</v>
      </c>
      <c r="I80" s="15">
        <f t="shared" si="31"/>
        <v>61.89016762571929</v>
      </c>
      <c r="J80" s="15">
        <f t="shared" si="31"/>
        <v>77.06958087236664</v>
      </c>
      <c r="K80" s="15">
        <f t="shared" si="31"/>
        <v>76.7249806181953</v>
      </c>
      <c r="L80" s="15">
        <f t="shared" si="31"/>
        <v>82.18539616778871</v>
      </c>
      <c r="M80" s="16">
        <f t="shared" si="31"/>
        <v>82.53968253968253</v>
      </c>
    </row>
    <row r="81" spans="1:13" s="14" customFormat="1" ht="14.25" customHeight="1">
      <c r="A81" s="48" t="s">
        <v>30</v>
      </c>
      <c r="B81" s="11">
        <v>113362</v>
      </c>
      <c r="C81" s="12">
        <v>19026</v>
      </c>
      <c r="D81" s="12">
        <v>94336</v>
      </c>
      <c r="E81" s="12">
        <v>81896</v>
      </c>
      <c r="F81" s="12">
        <v>12023</v>
      </c>
      <c r="G81" s="12">
        <v>417</v>
      </c>
      <c r="H81" s="19">
        <v>164372</v>
      </c>
      <c r="I81" s="14">
        <f>H81-J81</f>
        <v>39684</v>
      </c>
      <c r="J81" s="14">
        <v>124688</v>
      </c>
      <c r="K81" s="14">
        <v>112800</v>
      </c>
      <c r="L81" s="14">
        <v>11338</v>
      </c>
      <c r="M81" s="20">
        <v>550</v>
      </c>
    </row>
    <row r="82" spans="1:13" s="14" customFormat="1" ht="14.25" customHeight="1">
      <c r="A82" s="48" t="s">
        <v>8</v>
      </c>
      <c r="B82" s="11">
        <f>+B81/$B$81*100</f>
        <v>100</v>
      </c>
      <c r="C82" s="15">
        <f>+C81/$B$81*100</f>
        <v>16.783401845415572</v>
      </c>
      <c r="D82" s="15">
        <f>+D81/$B$81*100</f>
        <v>83.21659815458443</v>
      </c>
      <c r="E82" s="15">
        <f>E81/D81*100</f>
        <v>86.81309362279511</v>
      </c>
      <c r="F82" s="15">
        <f>F81/D81*100</f>
        <v>12.744869402985074</v>
      </c>
      <c r="G82" s="15">
        <f>G81/D81*100</f>
        <v>0.44203697421981003</v>
      </c>
      <c r="H82" s="26">
        <f>+H81/H81*100</f>
        <v>100</v>
      </c>
      <c r="I82" s="15">
        <f>+I81/H81*100</f>
        <v>24.142798043462392</v>
      </c>
      <c r="J82" s="15">
        <f>+J81/H81*100</f>
        <v>75.85720195653761</v>
      </c>
      <c r="K82" s="15">
        <f>+K81/J81*100</f>
        <v>90.46580264339792</v>
      </c>
      <c r="L82" s="15">
        <f>+L81/J81*100</f>
        <v>9.093096368535864</v>
      </c>
      <c r="M82" s="16">
        <f>+M81/J81*100</f>
        <v>0.4411009880662133</v>
      </c>
    </row>
    <row r="83" spans="1:13" s="14" customFormat="1" ht="14.25" customHeight="1">
      <c r="A83" s="49" t="s">
        <v>37</v>
      </c>
      <c r="B83" s="41">
        <f aca="true" t="shared" si="32" ref="B83:G83">+B81/B7</f>
        <v>2.9943210333078</v>
      </c>
      <c r="C83" s="42">
        <f t="shared" si="32"/>
        <v>2.069393082445073</v>
      </c>
      <c r="D83" s="42">
        <f t="shared" si="32"/>
        <v>3.290982033839177</v>
      </c>
      <c r="E83" s="42">
        <f t="shared" si="32"/>
        <v>3.1375373534595052</v>
      </c>
      <c r="F83" s="42">
        <f t="shared" si="32"/>
        <v>4.818837675350702</v>
      </c>
      <c r="G83" s="42">
        <f t="shared" si="32"/>
        <v>6.132352941176471</v>
      </c>
      <c r="H83" s="41">
        <f aca="true" t="shared" si="33" ref="H83:M83">H81/H7</f>
        <v>3.44964217507188</v>
      </c>
      <c r="I83" s="42">
        <f t="shared" si="33"/>
        <v>2.482111583687766</v>
      </c>
      <c r="J83" s="42">
        <f t="shared" si="33"/>
        <v>3.938220523672657</v>
      </c>
      <c r="K83" s="42">
        <f t="shared" si="33"/>
        <v>3.802204469612701</v>
      </c>
      <c r="L83" s="42">
        <f t="shared" si="33"/>
        <v>5.871569135163128</v>
      </c>
      <c r="M83" s="43">
        <f t="shared" si="33"/>
        <v>8.73015873015873</v>
      </c>
    </row>
    <row r="84" spans="1:13" s="14" customFormat="1" ht="14.25" customHeight="1">
      <c r="A84" s="124" t="s">
        <v>54</v>
      </c>
      <c r="B84" s="11"/>
      <c r="C84" s="15"/>
      <c r="D84" s="15"/>
      <c r="E84" s="15"/>
      <c r="F84" s="15"/>
      <c r="G84" s="15"/>
      <c r="H84" s="17"/>
      <c r="I84" s="15"/>
      <c r="J84" s="15"/>
      <c r="K84" s="15"/>
      <c r="L84" s="15"/>
      <c r="M84" s="15"/>
    </row>
    <row r="85" s="14" customFormat="1" ht="14.25" customHeight="1">
      <c r="M85" s="18"/>
    </row>
    <row r="86" spans="1:13" s="14" customFormat="1" ht="15" customHeight="1">
      <c r="A86" s="18"/>
      <c r="B86" s="18"/>
      <c r="C86" s="18"/>
      <c r="D86" s="18"/>
      <c r="E86" s="18"/>
      <c r="F86" s="18"/>
      <c r="G86" s="18"/>
      <c r="H86" s="18"/>
      <c r="M86" s="18"/>
    </row>
    <row r="87" spans="1:13" s="14" customFormat="1" ht="15" customHeight="1">
      <c r="A87" s="18"/>
      <c r="B87" s="18"/>
      <c r="C87" s="18"/>
      <c r="D87" s="18"/>
      <c r="E87" s="18"/>
      <c r="F87" s="18"/>
      <c r="G87" s="18"/>
      <c r="H87" s="18"/>
      <c r="M87" s="18"/>
    </row>
    <row r="88" spans="1:13" s="14" customFormat="1" ht="15" customHeight="1">
      <c r="A88" s="18"/>
      <c r="B88" s="18"/>
      <c r="C88" s="18"/>
      <c r="D88" s="18"/>
      <c r="E88" s="18"/>
      <c r="F88" s="18"/>
      <c r="G88" s="18"/>
      <c r="H88" s="18"/>
      <c r="M88" s="18"/>
    </row>
    <row r="89" spans="1:13" s="14" customFormat="1" ht="15" customHeight="1">
      <c r="A89" s="18"/>
      <c r="B89" s="18"/>
      <c r="C89" s="18"/>
      <c r="D89" s="18"/>
      <c r="E89" s="18"/>
      <c r="F89" s="18"/>
      <c r="G89" s="18"/>
      <c r="H89" s="18"/>
      <c r="M89" s="18"/>
    </row>
    <row r="90" spans="1:13" s="14" customFormat="1" ht="15" customHeight="1">
      <c r="A90" s="18"/>
      <c r="B90" s="18"/>
      <c r="C90" s="18"/>
      <c r="D90" s="18"/>
      <c r="E90" s="18"/>
      <c r="F90" s="18"/>
      <c r="G90" s="18"/>
      <c r="H90" s="18"/>
      <c r="M90" s="18"/>
    </row>
  </sheetData>
  <sheetProtection/>
  <mergeCells count="12">
    <mergeCell ref="I5:I6"/>
    <mergeCell ref="J5:M5"/>
    <mergeCell ref="B34:E34"/>
    <mergeCell ref="K3:M3"/>
    <mergeCell ref="A1:M1"/>
    <mergeCell ref="A4:A6"/>
    <mergeCell ref="B4:G4"/>
    <mergeCell ref="H4:M4"/>
    <mergeCell ref="B5:B6"/>
    <mergeCell ref="C5:C6"/>
    <mergeCell ref="D5:G5"/>
    <mergeCell ref="H5:H6"/>
  </mergeCells>
  <printOptions/>
  <pageMargins left="1" right="0.75" top="1" bottom="1" header="0.5" footer="0.5"/>
  <pageSetup firstPageNumber="33" useFirstPageNumber="1" horizontalDpi="600" verticalDpi="600" orientation="portrait" scale="95" r:id="rId1"/>
  <headerFooter alignWithMargins="0">
    <oddFooter>&amp;L&amp;"Arial Narrow,Regular"&amp;8Zila Series : Noakhali&amp;C&amp;"Arial Narrow,Regular"&amp;8&amp;P</oddFooter>
  </headerFooter>
  <rowBreaks count="1" manualBreakCount="1">
    <brk id="4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91"/>
  <sheetViews>
    <sheetView workbookViewId="0" topLeftCell="A1">
      <pane ySplit="6" topLeftCell="BM79" activePane="bottomLeft" state="frozen"/>
      <selection pane="topLeft" activeCell="A1" sqref="A1"/>
      <selection pane="bottomLeft" activeCell="A1" sqref="A1:M1"/>
    </sheetView>
  </sheetViews>
  <sheetFormatPr defaultColWidth="9.140625" defaultRowHeight="14.25" customHeight="1"/>
  <cols>
    <col min="1" max="1" width="21.00390625" style="122" customWidth="1"/>
    <col min="2" max="2" width="6.140625" style="122" customWidth="1"/>
    <col min="3" max="3" width="6.421875" style="122" customWidth="1"/>
    <col min="4" max="4" width="4.421875" style="122" customWidth="1"/>
    <col min="5" max="5" width="4.7109375" style="122" customWidth="1"/>
    <col min="6" max="6" width="5.57421875" style="122" customWidth="1"/>
    <col min="7" max="7" width="4.8515625" style="122" customWidth="1"/>
    <col min="8" max="8" width="5.8515625" style="122" customWidth="1"/>
    <col min="9" max="9" width="6.57421875" style="113" customWidth="1"/>
    <col min="10" max="12" width="5.57421875" style="113" customWidth="1"/>
    <col min="13" max="13" width="5.28125" style="113" customWidth="1"/>
    <col min="14" max="14" width="9.140625" style="113" customWidth="1"/>
    <col min="15" max="15" width="8.7109375" style="113" customWidth="1"/>
    <col min="16" max="16384" width="9.140625" style="113" customWidth="1"/>
  </cols>
  <sheetData>
    <row r="1" spans="1:13" ht="14.25" customHeight="1">
      <c r="A1" s="153" t="s">
        <v>64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7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4.25" customHeight="1">
      <c r="A3" s="6" t="s">
        <v>55</v>
      </c>
      <c r="B3" s="5"/>
      <c r="C3" s="5"/>
      <c r="D3" s="5"/>
      <c r="E3" s="7" t="s">
        <v>75</v>
      </c>
      <c r="F3" s="36"/>
      <c r="G3" s="36"/>
      <c r="H3" s="149"/>
      <c r="I3" s="36"/>
      <c r="J3" s="5"/>
      <c r="K3" s="7" t="s">
        <v>0</v>
      </c>
      <c r="L3" s="5"/>
      <c r="M3" s="5"/>
    </row>
    <row r="4" spans="1:24" s="114" customFormat="1" ht="14.25" customHeight="1">
      <c r="A4" s="154" t="s">
        <v>1</v>
      </c>
      <c r="B4" s="155">
        <v>1996</v>
      </c>
      <c r="C4" s="156"/>
      <c r="D4" s="156"/>
      <c r="E4" s="156"/>
      <c r="F4" s="156"/>
      <c r="G4" s="157"/>
      <c r="H4" s="158">
        <v>2008</v>
      </c>
      <c r="I4" s="158"/>
      <c r="J4" s="158"/>
      <c r="K4" s="158"/>
      <c r="L4" s="158"/>
      <c r="M4" s="158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114" customFormat="1" ht="14.25" customHeight="1">
      <c r="A5" s="154"/>
      <c r="B5" s="161" t="s">
        <v>2</v>
      </c>
      <c r="C5" s="159" t="s">
        <v>41</v>
      </c>
      <c r="D5" s="160" t="s">
        <v>3</v>
      </c>
      <c r="E5" s="160"/>
      <c r="F5" s="160"/>
      <c r="G5" s="160"/>
      <c r="H5" s="161" t="s">
        <v>2</v>
      </c>
      <c r="I5" s="159" t="s">
        <v>41</v>
      </c>
      <c r="J5" s="160" t="s">
        <v>3</v>
      </c>
      <c r="K5" s="160"/>
      <c r="L5" s="160"/>
      <c r="M5" s="160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114" customFormat="1" ht="14.25" customHeight="1">
      <c r="A6" s="154"/>
      <c r="B6" s="161"/>
      <c r="C6" s="161"/>
      <c r="D6" s="8" t="s">
        <v>47</v>
      </c>
      <c r="E6" s="8" t="s">
        <v>4</v>
      </c>
      <c r="F6" s="9" t="s">
        <v>5</v>
      </c>
      <c r="G6" s="8" t="s">
        <v>6</v>
      </c>
      <c r="H6" s="161"/>
      <c r="I6" s="161"/>
      <c r="J6" s="8" t="s">
        <v>47</v>
      </c>
      <c r="K6" s="8" t="s">
        <v>4</v>
      </c>
      <c r="L6" s="9" t="s">
        <v>5</v>
      </c>
      <c r="M6" s="8" t="s">
        <v>6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3" customFormat="1" ht="14.25" customHeight="1">
      <c r="A7" s="115" t="s">
        <v>7</v>
      </c>
      <c r="B7" s="11"/>
      <c r="C7" s="12"/>
      <c r="D7" s="12"/>
      <c r="E7" s="12"/>
      <c r="F7" s="12"/>
      <c r="G7" s="12"/>
      <c r="H7" s="84">
        <v>55283</v>
      </c>
      <c r="I7" s="14">
        <f>H7-J7</f>
        <v>19493</v>
      </c>
      <c r="J7" s="14">
        <v>35790</v>
      </c>
      <c r="K7" s="14">
        <v>33247</v>
      </c>
      <c r="L7" s="14">
        <v>2493</v>
      </c>
      <c r="M7" s="47">
        <v>50</v>
      </c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</row>
    <row r="8" spans="1:24" s="3" customFormat="1" ht="14.25" customHeight="1">
      <c r="A8" s="44" t="s">
        <v>8</v>
      </c>
      <c r="B8" s="11"/>
      <c r="C8" s="15"/>
      <c r="D8" s="15"/>
      <c r="E8" s="15"/>
      <c r="F8" s="15"/>
      <c r="G8" s="15"/>
      <c r="H8" s="26">
        <f>+H7/H7*100</f>
        <v>100</v>
      </c>
      <c r="I8" s="15">
        <f>+I7/H7*100</f>
        <v>35.260387460883095</v>
      </c>
      <c r="J8" s="15">
        <f>+J7/H7*100</f>
        <v>64.7396125391169</v>
      </c>
      <c r="K8" s="15">
        <f>+K7/J7*100</f>
        <v>92.8946633137748</v>
      </c>
      <c r="L8" s="15">
        <f>+L7/J7*100</f>
        <v>6.965632858340319</v>
      </c>
      <c r="M8" s="16">
        <f>+M7/J7*100</f>
        <v>0.13970382788488406</v>
      </c>
      <c r="P8" s="92"/>
      <c r="Q8" s="92"/>
      <c r="R8" s="92"/>
      <c r="S8" s="92"/>
      <c r="T8" s="92"/>
      <c r="U8" s="92"/>
      <c r="V8" s="92"/>
      <c r="W8" s="92"/>
      <c r="X8" s="92"/>
    </row>
    <row r="9" spans="1:24" s="3" customFormat="1" ht="14.25" customHeight="1">
      <c r="A9" s="106" t="s">
        <v>42</v>
      </c>
      <c r="B9" s="19"/>
      <c r="C9" s="18"/>
      <c r="D9" s="18"/>
      <c r="E9" s="18"/>
      <c r="F9" s="18"/>
      <c r="G9" s="18"/>
      <c r="H9" s="19"/>
      <c r="I9" s="14"/>
      <c r="J9" s="14"/>
      <c r="K9" s="14"/>
      <c r="L9" s="14"/>
      <c r="M9" s="20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</row>
    <row r="10" spans="1:24" s="3" customFormat="1" ht="14.25" customHeight="1">
      <c r="A10" s="46" t="s">
        <v>9</v>
      </c>
      <c r="B10" s="11"/>
      <c r="C10" s="12"/>
      <c r="D10" s="12"/>
      <c r="E10" s="12"/>
      <c r="F10" s="12"/>
      <c r="G10" s="12"/>
      <c r="H10" s="19">
        <v>38139</v>
      </c>
      <c r="I10" s="14">
        <f>H10-J10</f>
        <v>18429</v>
      </c>
      <c r="J10" s="14">
        <v>19710</v>
      </c>
      <c r="K10" s="14">
        <v>18793</v>
      </c>
      <c r="L10" s="14">
        <v>889</v>
      </c>
      <c r="M10" s="20">
        <v>28</v>
      </c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</row>
    <row r="11" spans="1:24" s="3" customFormat="1" ht="14.25" customHeight="1">
      <c r="A11" s="44" t="s">
        <v>8</v>
      </c>
      <c r="B11" s="11"/>
      <c r="C11" s="15"/>
      <c r="D11" s="15"/>
      <c r="E11" s="15"/>
      <c r="F11" s="15"/>
      <c r="G11" s="15"/>
      <c r="H11" s="26">
        <f>+H10/H10*100</f>
        <v>100</v>
      </c>
      <c r="I11" s="15">
        <f>+I10/H10*100</f>
        <v>48.32061669157555</v>
      </c>
      <c r="J11" s="15">
        <f>+J10/H10*100</f>
        <v>51.67938330842444</v>
      </c>
      <c r="K11" s="15">
        <f>+K10/J10*100</f>
        <v>95.34753932014206</v>
      </c>
      <c r="L11" s="15">
        <f>+L10/J10*100</f>
        <v>4.510400811770674</v>
      </c>
      <c r="M11" s="16">
        <f>+M10/J10*100</f>
        <v>0.14205986808726534</v>
      </c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</row>
    <row r="12" spans="1:24" s="3" customFormat="1" ht="14.25" customHeight="1">
      <c r="A12" s="44" t="s">
        <v>10</v>
      </c>
      <c r="B12" s="22"/>
      <c r="C12" s="15"/>
      <c r="D12" s="15"/>
      <c r="E12" s="15"/>
      <c r="F12" s="15"/>
      <c r="G12" s="15"/>
      <c r="H12" s="22">
        <f>+H10/$H$7*100</f>
        <v>68.98865835790387</v>
      </c>
      <c r="I12" s="15">
        <f>+I10/$I$7*100</f>
        <v>94.54163032883599</v>
      </c>
      <c r="J12" s="15">
        <f>+J10/$J$7*100</f>
        <v>55.07124895222128</v>
      </c>
      <c r="K12" s="15">
        <f>+K10/$K$7*100</f>
        <v>56.525400788041026</v>
      </c>
      <c r="L12" s="15">
        <f>+L10/$L$7*100</f>
        <v>35.65984757320497</v>
      </c>
      <c r="M12" s="16">
        <f>+M10/$M$7*100</f>
        <v>56.00000000000001</v>
      </c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</row>
    <row r="13" spans="1:24" s="3" customFormat="1" ht="14.25" customHeight="1">
      <c r="A13" s="46"/>
      <c r="B13" s="23"/>
      <c r="C13" s="24"/>
      <c r="D13" s="24"/>
      <c r="E13" s="24"/>
      <c r="F13" s="24"/>
      <c r="G13" s="24"/>
      <c r="H13" s="19"/>
      <c r="I13" s="14"/>
      <c r="J13" s="14"/>
      <c r="K13" s="14"/>
      <c r="L13" s="14"/>
      <c r="M13" s="20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</row>
    <row r="14" spans="1:24" s="3" customFormat="1" ht="14.25" customHeight="1">
      <c r="A14" s="46" t="s">
        <v>11</v>
      </c>
      <c r="B14" s="11"/>
      <c r="C14" s="12"/>
      <c r="D14" s="12"/>
      <c r="E14" s="12"/>
      <c r="F14" s="12"/>
      <c r="G14" s="12"/>
      <c r="H14" s="19">
        <v>16067</v>
      </c>
      <c r="I14" s="14">
        <f>H14-J14</f>
        <v>262</v>
      </c>
      <c r="J14" s="14">
        <v>15805</v>
      </c>
      <c r="K14" s="14">
        <v>14187</v>
      </c>
      <c r="L14" s="14">
        <v>1596</v>
      </c>
      <c r="M14" s="20">
        <v>22</v>
      </c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</row>
    <row r="15" spans="1:24" s="3" customFormat="1" ht="14.25" customHeight="1">
      <c r="A15" s="44" t="s">
        <v>12</v>
      </c>
      <c r="B15" s="11"/>
      <c r="C15" s="12"/>
      <c r="D15" s="12"/>
      <c r="E15" s="15"/>
      <c r="F15" s="15"/>
      <c r="G15" s="15"/>
      <c r="H15" s="26">
        <f>+H14/H14*100</f>
        <v>100</v>
      </c>
      <c r="I15" s="15">
        <f>+I14/H14*100</f>
        <v>1.6306715628306465</v>
      </c>
      <c r="J15" s="15">
        <f>+J14/H14*100</f>
        <v>98.36932843716936</v>
      </c>
      <c r="K15" s="15">
        <f>+K14/J14*100</f>
        <v>89.76273331224296</v>
      </c>
      <c r="L15" s="15">
        <f>+L14/J14*100</f>
        <v>10.098070230939577</v>
      </c>
      <c r="M15" s="16">
        <f>+M14/J14*100</f>
        <v>0.13919645681746284</v>
      </c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</row>
    <row r="16" spans="1:24" s="3" customFormat="1" ht="14.25" customHeight="1">
      <c r="A16" s="44" t="s">
        <v>10</v>
      </c>
      <c r="B16" s="22"/>
      <c r="C16" s="15"/>
      <c r="D16" s="15"/>
      <c r="E16" s="15"/>
      <c r="F16" s="15"/>
      <c r="G16" s="15"/>
      <c r="H16" s="22">
        <f>+H14/$H$7*100</f>
        <v>29.06318398060887</v>
      </c>
      <c r="I16" s="15">
        <f>+I14/$I$7*100</f>
        <v>1.3440722310573026</v>
      </c>
      <c r="J16" s="15">
        <f>+J14/$J$7*100</f>
        <v>44.16037999441185</v>
      </c>
      <c r="K16" s="15">
        <f>+K14/$K$7*100</f>
        <v>42.67151923481818</v>
      </c>
      <c r="L16" s="15">
        <f>+L14/$L$7*100</f>
        <v>64.01925391095065</v>
      </c>
      <c r="M16" s="16">
        <f>+M14/$M$7*100</f>
        <v>44</v>
      </c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</row>
    <row r="17" spans="1:24" s="3" customFormat="1" ht="14.25" customHeight="1">
      <c r="A17" s="46"/>
      <c r="B17" s="19"/>
      <c r="C17" s="24"/>
      <c r="D17" s="24"/>
      <c r="E17" s="24"/>
      <c r="F17" s="24"/>
      <c r="G17" s="24"/>
      <c r="H17" s="19"/>
      <c r="I17" s="14"/>
      <c r="J17" s="14"/>
      <c r="K17" s="14"/>
      <c r="L17" s="14"/>
      <c r="M17" s="20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</row>
    <row r="18" spans="1:24" s="3" customFormat="1" ht="14.25" customHeight="1">
      <c r="A18" s="46" t="s">
        <v>13</v>
      </c>
      <c r="B18" s="11"/>
      <c r="C18" s="12"/>
      <c r="D18" s="12"/>
      <c r="E18" s="12"/>
      <c r="F18" s="12"/>
      <c r="G18" s="12"/>
      <c r="H18" s="19">
        <v>1077</v>
      </c>
      <c r="I18" s="14">
        <f>H18-J18</f>
        <v>802</v>
      </c>
      <c r="J18" s="14">
        <v>275</v>
      </c>
      <c r="K18" s="14">
        <v>267</v>
      </c>
      <c r="L18" s="14">
        <v>8</v>
      </c>
      <c r="M18" s="20">
        <v>0</v>
      </c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</row>
    <row r="19" spans="1:24" s="3" customFormat="1" ht="14.25" customHeight="1">
      <c r="A19" s="44" t="s">
        <v>8</v>
      </c>
      <c r="B19" s="11"/>
      <c r="C19" s="15"/>
      <c r="D19" s="15"/>
      <c r="E19" s="15"/>
      <c r="F19" s="15"/>
      <c r="G19" s="15"/>
      <c r="H19" s="26">
        <f>+H18/H18*100</f>
        <v>100</v>
      </c>
      <c r="I19" s="15">
        <f>+I18/H18*100</f>
        <v>74.4661095636026</v>
      </c>
      <c r="J19" s="15">
        <f>+J18/H18*100</f>
        <v>25.5338904363974</v>
      </c>
      <c r="K19" s="15">
        <f>+K18/J18*100</f>
        <v>97.0909090909091</v>
      </c>
      <c r="L19" s="15">
        <f>+L18/J18*100</f>
        <v>2.909090909090909</v>
      </c>
      <c r="M19" s="16">
        <f>+M18/J18*100</f>
        <v>0</v>
      </c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</row>
    <row r="20" spans="1:24" s="3" customFormat="1" ht="14.25" customHeight="1">
      <c r="A20" s="44" t="s">
        <v>10</v>
      </c>
      <c r="B20" s="22"/>
      <c r="C20" s="15"/>
      <c r="D20" s="15"/>
      <c r="E20" s="15"/>
      <c r="F20" s="15"/>
      <c r="G20" s="15"/>
      <c r="H20" s="22">
        <f>+H18/$H$7*100</f>
        <v>1.9481576614872567</v>
      </c>
      <c r="I20" s="15">
        <f>+I18/$I$7*100</f>
        <v>4.1142974401067045</v>
      </c>
      <c r="J20" s="15">
        <f>+J18/$J$7*100</f>
        <v>0.7683710533668622</v>
      </c>
      <c r="K20" s="15">
        <f>+K18/$K$7*100</f>
        <v>0.8030799771407946</v>
      </c>
      <c r="L20" s="15">
        <f>+L18/$L$7*100</f>
        <v>0.3208985158443642</v>
      </c>
      <c r="M20" s="16">
        <f>+M18/$M$7*100</f>
        <v>0</v>
      </c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</row>
    <row r="21" spans="1:24" s="3" customFormat="1" ht="14.25" customHeight="1">
      <c r="A21" s="44"/>
      <c r="B21" s="22"/>
      <c r="C21" s="15"/>
      <c r="D21" s="15"/>
      <c r="E21" s="15"/>
      <c r="F21" s="15"/>
      <c r="G21" s="15"/>
      <c r="H21" s="22"/>
      <c r="I21" s="15"/>
      <c r="J21" s="15"/>
      <c r="K21" s="15"/>
      <c r="L21" s="15"/>
      <c r="M21" s="16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</row>
    <row r="22" spans="1:24" s="3" customFormat="1" ht="14.25" customHeight="1">
      <c r="A22" s="106" t="s">
        <v>14</v>
      </c>
      <c r="B22" s="11"/>
      <c r="C22" s="12"/>
      <c r="D22" s="12"/>
      <c r="E22" s="12"/>
      <c r="F22" s="12"/>
      <c r="G22" s="12"/>
      <c r="H22" s="19">
        <v>15463</v>
      </c>
      <c r="I22" s="14">
        <f>H22-J22</f>
        <v>3459</v>
      </c>
      <c r="J22" s="14">
        <v>12004</v>
      </c>
      <c r="K22" s="14">
        <v>10996</v>
      </c>
      <c r="L22" s="14">
        <v>988</v>
      </c>
      <c r="M22" s="20">
        <v>20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</row>
    <row r="23" spans="1:24" s="3" customFormat="1" ht="14.25" customHeight="1">
      <c r="A23" s="44" t="s">
        <v>12</v>
      </c>
      <c r="B23" s="11"/>
      <c r="C23" s="15"/>
      <c r="D23" s="15"/>
      <c r="E23" s="15"/>
      <c r="F23" s="15"/>
      <c r="G23" s="15"/>
      <c r="H23" s="26">
        <f>+H22/H22*100</f>
        <v>100</v>
      </c>
      <c r="I23" s="15">
        <f>+I22/H22*100</f>
        <v>22.369527258617346</v>
      </c>
      <c r="J23" s="15">
        <f>+J22/H22*100</f>
        <v>77.63047274138265</v>
      </c>
      <c r="K23" s="15">
        <f>+K22/J22*100</f>
        <v>91.60279906697767</v>
      </c>
      <c r="L23" s="15">
        <f>+L22/J22*100</f>
        <v>8.230589803398868</v>
      </c>
      <c r="M23" s="16">
        <f>+M22/J22*100</f>
        <v>0.16661112962345886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</row>
    <row r="24" spans="1:24" s="3" customFormat="1" ht="14.25" customHeight="1">
      <c r="A24" s="44" t="s">
        <v>10</v>
      </c>
      <c r="B24" s="22"/>
      <c r="C24" s="15"/>
      <c r="D24" s="15"/>
      <c r="E24" s="15"/>
      <c r="F24" s="15"/>
      <c r="G24" s="15"/>
      <c r="H24" s="22">
        <f>+H22/$H$7*100</f>
        <v>27.970623880759003</v>
      </c>
      <c r="I24" s="15">
        <f>+I22/$I$7*100</f>
        <v>17.74483147796645</v>
      </c>
      <c r="J24" s="15">
        <f>+J22/$J$7*100</f>
        <v>33.54009499860296</v>
      </c>
      <c r="K24" s="15">
        <f>+K22/$K$7*100</f>
        <v>33.07366078142388</v>
      </c>
      <c r="L24" s="15">
        <f>+L22/$L$7*100</f>
        <v>39.63096670677898</v>
      </c>
      <c r="M24" s="16">
        <f>+M22/$M$7*100</f>
        <v>40</v>
      </c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</row>
    <row r="25" spans="1:24" s="3" customFormat="1" ht="14.25" customHeight="1">
      <c r="A25" s="46"/>
      <c r="B25" s="11"/>
      <c r="C25" s="12"/>
      <c r="D25" s="12"/>
      <c r="E25" s="12"/>
      <c r="F25" s="12"/>
      <c r="G25" s="12"/>
      <c r="H25" s="19"/>
      <c r="I25" s="14"/>
      <c r="J25" s="14"/>
      <c r="K25" s="14"/>
      <c r="L25" s="14"/>
      <c r="M25" s="20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</row>
    <row r="26" spans="1:24" s="3" customFormat="1" ht="14.25" customHeight="1">
      <c r="A26" s="106" t="s">
        <v>15</v>
      </c>
      <c r="B26" s="11"/>
      <c r="C26" s="12"/>
      <c r="D26" s="12"/>
      <c r="E26" s="12"/>
      <c r="F26" s="12"/>
      <c r="G26" s="12"/>
      <c r="H26" s="19">
        <v>32650</v>
      </c>
      <c r="I26" s="14">
        <f>H26-J26</f>
        <v>3607</v>
      </c>
      <c r="J26" s="14">
        <v>29043</v>
      </c>
      <c r="K26" s="14">
        <v>22849</v>
      </c>
      <c r="L26" s="14">
        <v>5687</v>
      </c>
      <c r="M26" s="20">
        <v>507</v>
      </c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</row>
    <row r="27" spans="1:24" s="3" customFormat="1" ht="14.25" customHeight="1">
      <c r="A27" s="44" t="s">
        <v>12</v>
      </c>
      <c r="B27" s="11"/>
      <c r="C27" s="15"/>
      <c r="D27" s="15"/>
      <c r="E27" s="15"/>
      <c r="F27" s="15"/>
      <c r="G27" s="15"/>
      <c r="H27" s="26">
        <f>+H26/H26*100</f>
        <v>100</v>
      </c>
      <c r="I27" s="15">
        <f>+I26/H26*100</f>
        <v>11.047473200612558</v>
      </c>
      <c r="J27" s="15">
        <f>+J26/H26*100</f>
        <v>88.95252679938744</v>
      </c>
      <c r="K27" s="15">
        <f>+K26/J26*100</f>
        <v>78.67300210033399</v>
      </c>
      <c r="L27" s="15">
        <f>+L26/J26*100</f>
        <v>19.581310470681405</v>
      </c>
      <c r="M27" s="16">
        <f>+M26/J26*100</f>
        <v>1.745687428984609</v>
      </c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</row>
    <row r="28" spans="1:24" s="3" customFormat="1" ht="14.25" customHeight="1">
      <c r="A28" s="44" t="s">
        <v>16</v>
      </c>
      <c r="B28" s="22"/>
      <c r="C28" s="15"/>
      <c r="D28" s="15"/>
      <c r="E28" s="15"/>
      <c r="F28" s="15"/>
      <c r="G28" s="15"/>
      <c r="H28" s="22">
        <f aca="true" t="shared" si="0" ref="H28:M28">H26/H31*100</f>
        <v>82.69591206119244</v>
      </c>
      <c r="I28" s="15">
        <f t="shared" si="0"/>
        <v>185.3545734840699</v>
      </c>
      <c r="J28" s="15">
        <f t="shared" si="0"/>
        <v>77.37372122762149</v>
      </c>
      <c r="K28" s="15">
        <f t="shared" si="0"/>
        <v>80.27332771219787</v>
      </c>
      <c r="L28" s="15">
        <f t="shared" si="0"/>
        <v>67.182516243355</v>
      </c>
      <c r="M28" s="16">
        <f t="shared" si="0"/>
        <v>83.52553542009885</v>
      </c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</row>
    <row r="29" spans="1:24" s="3" customFormat="1" ht="14.25" customHeight="1">
      <c r="A29" s="44" t="s">
        <v>17</v>
      </c>
      <c r="B29" s="22"/>
      <c r="C29" s="15"/>
      <c r="D29" s="15"/>
      <c r="E29" s="15"/>
      <c r="F29" s="15"/>
      <c r="G29" s="15"/>
      <c r="H29" s="22">
        <f aca="true" t="shared" si="1" ref="H29:M29">H26/H7</f>
        <v>0.5905974711936762</v>
      </c>
      <c r="I29" s="15">
        <f t="shared" si="1"/>
        <v>0.18504078387113324</v>
      </c>
      <c r="J29" s="15">
        <f t="shared" si="1"/>
        <v>0.8114836546521375</v>
      </c>
      <c r="K29" s="15">
        <f t="shared" si="1"/>
        <v>0.6872499774415737</v>
      </c>
      <c r="L29" s="15">
        <f t="shared" si="1"/>
        <v>2.281187324508624</v>
      </c>
      <c r="M29" s="16">
        <f t="shared" si="1"/>
        <v>10.14</v>
      </c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</row>
    <row r="30" spans="1:24" s="3" customFormat="1" ht="14.25" customHeight="1">
      <c r="A30" s="44"/>
      <c r="B30" s="22"/>
      <c r="C30" s="15"/>
      <c r="D30" s="15"/>
      <c r="E30" s="15"/>
      <c r="F30" s="15"/>
      <c r="G30" s="15"/>
      <c r="H30" s="22"/>
      <c r="I30" s="15"/>
      <c r="J30" s="15"/>
      <c r="K30" s="15"/>
      <c r="L30" s="15"/>
      <c r="M30" s="16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</row>
    <row r="31" spans="1:24" s="3" customFormat="1" ht="14.25" customHeight="1">
      <c r="A31" s="106" t="s">
        <v>67</v>
      </c>
      <c r="B31" s="11"/>
      <c r="C31" s="12"/>
      <c r="D31" s="12"/>
      <c r="E31" s="12"/>
      <c r="F31" s="12"/>
      <c r="G31" s="12"/>
      <c r="H31" s="19">
        <v>39482</v>
      </c>
      <c r="I31" s="14">
        <f>H31-J31</f>
        <v>1946</v>
      </c>
      <c r="J31" s="14">
        <v>37536</v>
      </c>
      <c r="K31" s="14">
        <v>28464</v>
      </c>
      <c r="L31" s="14">
        <v>8465</v>
      </c>
      <c r="M31" s="20">
        <v>607</v>
      </c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</row>
    <row r="32" spans="1:24" s="3" customFormat="1" ht="14.25" customHeight="1">
      <c r="A32" s="44" t="s">
        <v>12</v>
      </c>
      <c r="B32" s="11"/>
      <c r="C32" s="15"/>
      <c r="D32" s="15"/>
      <c r="E32" s="15"/>
      <c r="F32" s="15"/>
      <c r="G32" s="15"/>
      <c r="H32" s="26">
        <f>+H31/H31*100</f>
        <v>100</v>
      </c>
      <c r="I32" s="15">
        <f>+I31/H31*100</f>
        <v>4.928828326832481</v>
      </c>
      <c r="J32" s="15">
        <f>+J31/H31*100</f>
        <v>95.07117167316753</v>
      </c>
      <c r="K32" s="15">
        <f>+K31/J31*100</f>
        <v>75.83120204603581</v>
      </c>
      <c r="L32" s="15">
        <f>+L31/J31*100</f>
        <v>22.551683716965044</v>
      </c>
      <c r="M32" s="16">
        <f>+M31/J31*100</f>
        <v>1.6171142369991474</v>
      </c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</row>
    <row r="33" spans="1:24" s="3" customFormat="1" ht="14.25" customHeight="1">
      <c r="A33" s="44" t="s">
        <v>17</v>
      </c>
      <c r="B33" s="22"/>
      <c r="C33" s="15"/>
      <c r="D33" s="15"/>
      <c r="E33" s="15"/>
      <c r="F33" s="15"/>
      <c r="G33" s="15"/>
      <c r="H33" s="22">
        <f aca="true" t="shared" si="2" ref="H33:M33">H31/H7</f>
        <v>0.7141797659316608</v>
      </c>
      <c r="I33" s="15">
        <f t="shared" si="2"/>
        <v>0.09983070845944698</v>
      </c>
      <c r="J33" s="15">
        <f t="shared" si="2"/>
        <v>1.0487845766974015</v>
      </c>
      <c r="K33" s="15">
        <f t="shared" si="2"/>
        <v>0.8561373958552652</v>
      </c>
      <c r="L33" s="15">
        <f t="shared" si="2"/>
        <v>3.395507420778179</v>
      </c>
      <c r="M33" s="16">
        <f t="shared" si="2"/>
        <v>12.14</v>
      </c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</row>
    <row r="34" spans="1:24" s="3" customFormat="1" ht="14.25" customHeight="1">
      <c r="A34" s="44"/>
      <c r="B34" s="22"/>
      <c r="C34" s="15"/>
      <c r="D34" s="15"/>
      <c r="E34" s="15"/>
      <c r="F34" s="15"/>
      <c r="G34" s="15"/>
      <c r="H34" s="22"/>
      <c r="I34" s="15"/>
      <c r="J34" s="15"/>
      <c r="K34" s="15"/>
      <c r="L34" s="15"/>
      <c r="M34" s="16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</row>
    <row r="35" spans="1:24" s="3" customFormat="1" ht="14.25" customHeight="1">
      <c r="A35" s="108" t="s">
        <v>68</v>
      </c>
      <c r="B35" s="11"/>
      <c r="C35" s="12"/>
      <c r="D35" s="12"/>
      <c r="E35" s="12"/>
      <c r="F35" s="12"/>
      <c r="G35" s="12"/>
      <c r="H35" s="19">
        <v>4344</v>
      </c>
      <c r="I35" s="14">
        <f>H35-J35</f>
        <v>1074</v>
      </c>
      <c r="J35" s="14">
        <v>3270</v>
      </c>
      <c r="K35" s="14">
        <v>2810</v>
      </c>
      <c r="L35" s="14">
        <v>440</v>
      </c>
      <c r="M35" s="20">
        <v>20</v>
      </c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</row>
    <row r="36" spans="1:24" s="3" customFormat="1" ht="14.25" customHeight="1">
      <c r="A36" s="44" t="s">
        <v>12</v>
      </c>
      <c r="B36" s="26"/>
      <c r="C36" s="15"/>
      <c r="D36" s="15"/>
      <c r="E36" s="15"/>
      <c r="F36" s="15"/>
      <c r="G36" s="15"/>
      <c r="H36" s="26">
        <f>+H35/H35*100</f>
        <v>100</v>
      </c>
      <c r="I36" s="15">
        <f>+I35/H35*100</f>
        <v>24.723756906077348</v>
      </c>
      <c r="J36" s="15">
        <f>+J35/H35*100</f>
        <v>75.27624309392266</v>
      </c>
      <c r="K36" s="15">
        <f>+K35/J35*100</f>
        <v>85.93272171253822</v>
      </c>
      <c r="L36" s="15">
        <f>+L35/J35*100</f>
        <v>13.455657492354739</v>
      </c>
      <c r="M36" s="16">
        <f>+M35/J35*100</f>
        <v>0.6116207951070336</v>
      </c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</row>
    <row r="37" spans="1:24" s="3" customFormat="1" ht="14.25" customHeight="1">
      <c r="A37" s="44" t="s">
        <v>18</v>
      </c>
      <c r="B37" s="22"/>
      <c r="C37" s="15"/>
      <c r="D37" s="15"/>
      <c r="E37" s="15"/>
      <c r="F37" s="15"/>
      <c r="G37" s="15"/>
      <c r="H37" s="22">
        <f aca="true" t="shared" si="3" ref="H37:M37">H35/H31*100</f>
        <v>11.002482143761714</v>
      </c>
      <c r="I37" s="15">
        <f t="shared" si="3"/>
        <v>55.190133607399794</v>
      </c>
      <c r="J37" s="15">
        <f t="shared" si="3"/>
        <v>8.711636828644501</v>
      </c>
      <c r="K37" s="15">
        <f t="shared" si="3"/>
        <v>9.87211916807195</v>
      </c>
      <c r="L37" s="15">
        <f t="shared" si="3"/>
        <v>5.197873597164796</v>
      </c>
      <c r="M37" s="16">
        <f t="shared" si="3"/>
        <v>3.2948929159802307</v>
      </c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</row>
    <row r="38" spans="1:24" s="3" customFormat="1" ht="14.25" customHeight="1">
      <c r="A38" s="44" t="s">
        <v>17</v>
      </c>
      <c r="B38" s="22"/>
      <c r="C38" s="15"/>
      <c r="D38" s="15"/>
      <c r="E38" s="15"/>
      <c r="F38" s="15"/>
      <c r="G38" s="15"/>
      <c r="H38" s="22">
        <f aca="true" t="shared" si="4" ref="H38:M38">H35/H7</f>
        <v>0.07857750122099018</v>
      </c>
      <c r="I38" s="15">
        <f t="shared" si="4"/>
        <v>0.05509670137998256</v>
      </c>
      <c r="J38" s="15">
        <f t="shared" si="4"/>
        <v>0.09136630343671416</v>
      </c>
      <c r="K38" s="15">
        <f t="shared" si="4"/>
        <v>0.08451890396125966</v>
      </c>
      <c r="L38" s="15">
        <f t="shared" si="4"/>
        <v>0.17649418371440032</v>
      </c>
      <c r="M38" s="16">
        <f t="shared" si="4"/>
        <v>0.4</v>
      </c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</row>
    <row r="39" spans="1:24" s="3" customFormat="1" ht="14.25" customHeight="1">
      <c r="A39" s="44"/>
      <c r="B39" s="22"/>
      <c r="C39" s="15"/>
      <c r="D39" s="15"/>
      <c r="E39" s="15"/>
      <c r="F39" s="15"/>
      <c r="G39" s="15"/>
      <c r="H39" s="22"/>
      <c r="I39" s="15"/>
      <c r="J39" s="15"/>
      <c r="K39" s="15"/>
      <c r="L39" s="15"/>
      <c r="M39" s="16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4" s="3" customFormat="1" ht="14.25" customHeight="1">
      <c r="A40" s="108" t="s">
        <v>69</v>
      </c>
      <c r="B40" s="11"/>
      <c r="C40" s="12"/>
      <c r="D40" s="12"/>
      <c r="E40" s="12"/>
      <c r="F40" s="12"/>
      <c r="G40" s="12"/>
      <c r="H40" s="19">
        <v>30447</v>
      </c>
      <c r="I40" s="14">
        <f>H40-J40</f>
        <v>142</v>
      </c>
      <c r="J40" s="14">
        <v>30305</v>
      </c>
      <c r="K40" s="14">
        <v>22602</v>
      </c>
      <c r="L40" s="14">
        <v>7300</v>
      </c>
      <c r="M40" s="20">
        <v>402</v>
      </c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</row>
    <row r="41" spans="1:24" s="3" customFormat="1" ht="14.25" customHeight="1">
      <c r="A41" s="44" t="s">
        <v>12</v>
      </c>
      <c r="B41" s="11"/>
      <c r="C41" s="15"/>
      <c r="D41" s="15"/>
      <c r="E41" s="15"/>
      <c r="F41" s="15"/>
      <c r="G41" s="15"/>
      <c r="H41" s="26">
        <f>+H40/H40*100</f>
        <v>100</v>
      </c>
      <c r="I41" s="15">
        <f>+I40/H40*100</f>
        <v>0.4663842086248235</v>
      </c>
      <c r="J41" s="15">
        <f>+J40/H40*100</f>
        <v>99.53361579137517</v>
      </c>
      <c r="K41" s="15">
        <f>+K40/J40*100</f>
        <v>74.5817521861079</v>
      </c>
      <c r="L41" s="15">
        <f>+L40/J40*100</f>
        <v>24.088434251773634</v>
      </c>
      <c r="M41" s="16">
        <f>+M40/J40*100</f>
        <v>1.3265137766045205</v>
      </c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</row>
    <row r="42" spans="1:24" s="3" customFormat="1" ht="14.25" customHeight="1">
      <c r="A42" s="44" t="s">
        <v>16</v>
      </c>
      <c r="B42" s="22"/>
      <c r="C42" s="15"/>
      <c r="D42" s="15"/>
      <c r="E42" s="15"/>
      <c r="F42" s="15"/>
      <c r="G42" s="15"/>
      <c r="H42" s="22">
        <f aca="true" t="shared" si="5" ref="H42:M42">H40/H31*100</f>
        <v>77.1161541968492</v>
      </c>
      <c r="I42" s="15">
        <f t="shared" si="5"/>
        <v>7.297019527235355</v>
      </c>
      <c r="J42" s="15">
        <f t="shared" si="5"/>
        <v>80.73582693947145</v>
      </c>
      <c r="K42" s="15">
        <f t="shared" si="5"/>
        <v>79.40556492411467</v>
      </c>
      <c r="L42" s="15">
        <f t="shared" si="5"/>
        <v>86.23744831659775</v>
      </c>
      <c r="M42" s="16">
        <f t="shared" si="5"/>
        <v>66.22734761120263</v>
      </c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</row>
    <row r="43" spans="1:24" s="3" customFormat="1" ht="14.25" customHeight="1">
      <c r="A43" s="45" t="s">
        <v>17</v>
      </c>
      <c r="B43" s="41"/>
      <c r="C43" s="42"/>
      <c r="D43" s="42"/>
      <c r="E43" s="42"/>
      <c r="F43" s="42"/>
      <c r="G43" s="42"/>
      <c r="H43" s="41">
        <f aca="true" t="shared" si="6" ref="H43:M43">H40/H7</f>
        <v>0.5507479695385562</v>
      </c>
      <c r="I43" s="42">
        <f t="shared" si="6"/>
        <v>0.007284666290463243</v>
      </c>
      <c r="J43" s="42">
        <f t="shared" si="6"/>
        <v>0.8467449008102822</v>
      </c>
      <c r="K43" s="42">
        <f t="shared" si="6"/>
        <v>0.6798207357054772</v>
      </c>
      <c r="L43" s="42">
        <f t="shared" si="6"/>
        <v>2.9281989570798235</v>
      </c>
      <c r="M43" s="43">
        <f t="shared" si="6"/>
        <v>8.04</v>
      </c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</row>
    <row r="44" spans="1:24" s="3" customFormat="1" ht="14.25" customHeight="1">
      <c r="A44" s="129" t="s">
        <v>54</v>
      </c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</row>
    <row r="45" spans="1:24" s="2" customFormat="1" ht="14.25" customHeight="1">
      <c r="A45" s="2" t="s">
        <v>52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</row>
    <row r="46" spans="1:24" s="3" customFormat="1" ht="14.25" customHeight="1">
      <c r="A46" s="131" t="s">
        <v>19</v>
      </c>
      <c r="B46" s="27"/>
      <c r="C46" s="28"/>
      <c r="D46" s="12"/>
      <c r="E46" s="12"/>
      <c r="F46" s="12"/>
      <c r="G46" s="12"/>
      <c r="H46" s="85"/>
      <c r="I46" s="30"/>
      <c r="J46" s="14">
        <v>30040</v>
      </c>
      <c r="K46" s="14">
        <v>22205</v>
      </c>
      <c r="L46" s="14">
        <v>7472</v>
      </c>
      <c r="M46" s="20">
        <v>363</v>
      </c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</row>
    <row r="47" spans="1:24" s="3" customFormat="1" ht="14.25" customHeight="1">
      <c r="A47" s="44" t="s">
        <v>8</v>
      </c>
      <c r="B47" s="27"/>
      <c r="C47" s="28"/>
      <c r="D47" s="12"/>
      <c r="E47" s="15"/>
      <c r="F47" s="15"/>
      <c r="G47" s="15"/>
      <c r="H47" s="85"/>
      <c r="I47" s="30"/>
      <c r="J47" s="14">
        <v>100</v>
      </c>
      <c r="K47" s="14">
        <v>73.918109</v>
      </c>
      <c r="L47" s="14">
        <v>24.873502</v>
      </c>
      <c r="M47" s="20">
        <v>1.2083888</v>
      </c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</row>
    <row r="48" spans="1:24" s="3" customFormat="1" ht="14.25" customHeight="1">
      <c r="A48" s="109"/>
      <c r="B48" s="31"/>
      <c r="C48" s="32"/>
      <c r="D48" s="12"/>
      <c r="E48" s="12"/>
      <c r="F48" s="12"/>
      <c r="G48" s="12"/>
      <c r="H48" s="19"/>
      <c r="I48" s="14"/>
      <c r="J48" s="14"/>
      <c r="K48" s="14"/>
      <c r="L48" s="14"/>
      <c r="M48" s="20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</row>
    <row r="49" spans="1:24" s="3" customFormat="1" ht="14.25" customHeight="1">
      <c r="A49" s="108" t="s">
        <v>73</v>
      </c>
      <c r="B49" s="33"/>
      <c r="C49" s="34"/>
      <c r="D49" s="35"/>
      <c r="E49" s="35"/>
      <c r="F49" s="35"/>
      <c r="G49" s="35"/>
      <c r="H49" s="86"/>
      <c r="I49" s="37"/>
      <c r="J49" s="148">
        <v>107.5</v>
      </c>
      <c r="K49" s="148">
        <v>107.6</v>
      </c>
      <c r="L49" s="148">
        <v>108.76</v>
      </c>
      <c r="M49" s="141">
        <v>98.57</v>
      </c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</row>
    <row r="50" spans="1:24" s="3" customFormat="1" ht="14.25" customHeight="1">
      <c r="A50" s="109"/>
      <c r="B50" s="31"/>
      <c r="C50" s="32"/>
      <c r="D50" s="18"/>
      <c r="E50" s="18"/>
      <c r="F50" s="18"/>
      <c r="G50" s="18"/>
      <c r="H50" s="19"/>
      <c r="I50" s="14"/>
      <c r="J50" s="14"/>
      <c r="K50" s="14"/>
      <c r="L50" s="14"/>
      <c r="M50" s="20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</row>
    <row r="51" spans="1:24" s="3" customFormat="1" ht="14.25" customHeight="1">
      <c r="A51" s="108" t="s">
        <v>20</v>
      </c>
      <c r="B51" s="11"/>
      <c r="C51" s="12"/>
      <c r="D51" s="12"/>
      <c r="E51" s="12"/>
      <c r="F51" s="12"/>
      <c r="G51" s="12"/>
      <c r="H51" s="19"/>
      <c r="I51" s="14"/>
      <c r="J51" s="14"/>
      <c r="K51" s="14"/>
      <c r="L51" s="14"/>
      <c r="M51" s="20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</row>
    <row r="52" spans="1:24" s="3" customFormat="1" ht="14.25" customHeight="1">
      <c r="A52" s="44" t="s">
        <v>21</v>
      </c>
      <c r="B52" s="27"/>
      <c r="C52" s="28"/>
      <c r="D52" s="12"/>
      <c r="E52" s="12"/>
      <c r="F52" s="12"/>
      <c r="G52" s="12"/>
      <c r="H52" s="85"/>
      <c r="I52" s="30"/>
      <c r="J52" s="14">
        <v>24666</v>
      </c>
      <c r="K52" s="14">
        <v>22610</v>
      </c>
      <c r="L52" s="62">
        <v>2016</v>
      </c>
      <c r="M52" s="20">
        <v>40</v>
      </c>
      <c r="O52" s="92"/>
      <c r="P52" s="92"/>
      <c r="Q52" s="92"/>
      <c r="R52" s="92"/>
      <c r="S52" s="92"/>
      <c r="T52" s="92"/>
      <c r="U52" s="92"/>
      <c r="V52" s="92"/>
      <c r="W52" s="92"/>
      <c r="X52" s="92"/>
    </row>
    <row r="53" spans="1:24" s="3" customFormat="1" ht="14.25" customHeight="1">
      <c r="A53" s="44" t="s">
        <v>22</v>
      </c>
      <c r="B53" s="27"/>
      <c r="C53" s="28"/>
      <c r="D53" s="15"/>
      <c r="E53" s="15"/>
      <c r="F53" s="15"/>
      <c r="G53" s="15"/>
      <c r="H53" s="85"/>
      <c r="I53" s="30"/>
      <c r="J53" s="15">
        <f>J52/J7*100</f>
        <v>68.918692372171</v>
      </c>
      <c r="K53" s="15">
        <f>K52/K7*100</f>
        <v>68.00613589196017</v>
      </c>
      <c r="L53" s="55">
        <f>L52/L7*100</f>
        <v>80.86642599277978</v>
      </c>
      <c r="M53" s="16">
        <f>M52/M7*100</f>
        <v>80</v>
      </c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</row>
    <row r="54" spans="1:24" s="3" customFormat="1" ht="14.25" customHeight="1">
      <c r="A54" s="44" t="s">
        <v>40</v>
      </c>
      <c r="B54" s="27"/>
      <c r="C54" s="28"/>
      <c r="D54" s="12"/>
      <c r="E54" s="12"/>
      <c r="F54" s="12"/>
      <c r="G54" s="12"/>
      <c r="H54" s="85"/>
      <c r="I54" s="30"/>
      <c r="J54" s="14">
        <v>22465</v>
      </c>
      <c r="K54" s="14">
        <v>16581</v>
      </c>
      <c r="L54" s="62">
        <v>5598</v>
      </c>
      <c r="M54" s="20">
        <v>285</v>
      </c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</row>
    <row r="55" spans="1:24" s="3" customFormat="1" ht="14.25" customHeight="1">
      <c r="A55" s="44" t="s">
        <v>23</v>
      </c>
      <c r="B55" s="27"/>
      <c r="C55" s="28"/>
      <c r="D55" s="15"/>
      <c r="E55" s="15"/>
      <c r="F55" s="15"/>
      <c r="G55" s="15"/>
      <c r="H55" s="85"/>
      <c r="I55" s="30"/>
      <c r="J55" s="15">
        <f>J54/J40*100</f>
        <v>74.1296815706979</v>
      </c>
      <c r="K55" s="15">
        <f>K54/K40*100</f>
        <v>73.36076453411202</v>
      </c>
      <c r="L55" s="55">
        <f>L54/L40*100</f>
        <v>76.68493150684932</v>
      </c>
      <c r="M55" s="16">
        <f>M54/M40*100</f>
        <v>70.8955223880597</v>
      </c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</row>
    <row r="56" spans="1:24" s="3" customFormat="1" ht="14.25" customHeight="1">
      <c r="A56" s="44"/>
      <c r="B56" s="31"/>
      <c r="C56" s="32"/>
      <c r="D56" s="15"/>
      <c r="E56" s="15"/>
      <c r="F56" s="15"/>
      <c r="G56" s="15"/>
      <c r="H56" s="19"/>
      <c r="I56" s="14"/>
      <c r="J56" s="14"/>
      <c r="K56" s="14"/>
      <c r="L56" s="14"/>
      <c r="M56" s="20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</row>
    <row r="57" spans="1:13" s="3" customFormat="1" ht="14.25" customHeight="1">
      <c r="A57" s="108" t="s">
        <v>43</v>
      </c>
      <c r="B57" s="19"/>
      <c r="C57" s="18"/>
      <c r="D57" s="18"/>
      <c r="E57" s="18"/>
      <c r="F57" s="18"/>
      <c r="G57" s="18"/>
      <c r="H57" s="19"/>
      <c r="I57" s="14"/>
      <c r="J57" s="14"/>
      <c r="K57" s="14"/>
      <c r="L57" s="14"/>
      <c r="M57" s="20"/>
    </row>
    <row r="58" spans="1:13" s="3" customFormat="1" ht="14.25" customHeight="1">
      <c r="A58" s="110" t="s">
        <v>34</v>
      </c>
      <c r="B58" s="19"/>
      <c r="C58" s="18"/>
      <c r="D58" s="18"/>
      <c r="E58" s="18"/>
      <c r="F58" s="18"/>
      <c r="G58" s="18"/>
      <c r="H58" s="19"/>
      <c r="I58" s="14"/>
      <c r="J58" s="14"/>
      <c r="K58" s="14"/>
      <c r="L58" s="14"/>
      <c r="M58" s="20"/>
    </row>
    <row r="59" spans="1:13" s="3" customFormat="1" ht="14.25" customHeight="1">
      <c r="A59" s="44" t="s">
        <v>21</v>
      </c>
      <c r="B59" s="11"/>
      <c r="C59" s="12"/>
      <c r="D59" s="12"/>
      <c r="E59" s="12"/>
      <c r="F59" s="12"/>
      <c r="G59" s="12"/>
      <c r="H59" s="19">
        <v>12336</v>
      </c>
      <c r="I59" s="14">
        <f>H59-J59</f>
        <v>1799</v>
      </c>
      <c r="J59" s="14">
        <v>10537</v>
      </c>
      <c r="K59" s="14">
        <v>9130</v>
      </c>
      <c r="L59" s="14">
        <v>1376</v>
      </c>
      <c r="M59" s="20">
        <v>31</v>
      </c>
    </row>
    <row r="60" spans="1:13" s="3" customFormat="1" ht="14.25" customHeight="1">
      <c r="A60" s="44" t="s">
        <v>10</v>
      </c>
      <c r="B60" s="22"/>
      <c r="C60" s="15"/>
      <c r="D60" s="15"/>
      <c r="E60" s="15"/>
      <c r="F60" s="15"/>
      <c r="G60" s="15"/>
      <c r="H60" s="22">
        <f aca="true" t="shared" si="7" ref="H60:M60">H59/H7*100</f>
        <v>22.31427382739721</v>
      </c>
      <c r="I60" s="15">
        <f t="shared" si="7"/>
        <v>9.22895398348125</v>
      </c>
      <c r="J60" s="15">
        <f t="shared" si="7"/>
        <v>29.441184688460464</v>
      </c>
      <c r="K60" s="15">
        <f t="shared" si="7"/>
        <v>27.461124311968</v>
      </c>
      <c r="L60" s="15">
        <f t="shared" si="7"/>
        <v>55.19454472523064</v>
      </c>
      <c r="M60" s="16">
        <f t="shared" si="7"/>
        <v>62</v>
      </c>
    </row>
    <row r="61" spans="1:13" s="3" customFormat="1" ht="14.25" customHeight="1">
      <c r="A61" s="44" t="s">
        <v>24</v>
      </c>
      <c r="B61" s="11"/>
      <c r="C61" s="12"/>
      <c r="D61" s="12"/>
      <c r="E61" s="12"/>
      <c r="F61" s="12"/>
      <c r="G61" s="12"/>
      <c r="H61" s="19">
        <v>25722</v>
      </c>
      <c r="I61" s="14">
        <f>H61-J61</f>
        <v>3310</v>
      </c>
      <c r="J61" s="14">
        <v>22412</v>
      </c>
      <c r="K61" s="14">
        <v>18761</v>
      </c>
      <c r="L61" s="14">
        <v>3570</v>
      </c>
      <c r="M61" s="20">
        <v>81</v>
      </c>
    </row>
    <row r="62" spans="1:13" s="3" customFormat="1" ht="14.25" customHeight="1">
      <c r="A62" s="44" t="s">
        <v>8</v>
      </c>
      <c r="B62" s="11"/>
      <c r="C62" s="15"/>
      <c r="D62" s="15"/>
      <c r="E62" s="15"/>
      <c r="F62" s="15"/>
      <c r="G62" s="15"/>
      <c r="H62" s="26">
        <f>+H61/H61*100</f>
        <v>100</v>
      </c>
      <c r="I62" s="15">
        <f>+I61/H61*100</f>
        <v>12.86836171370811</v>
      </c>
      <c r="J62" s="15">
        <f>+J61/H61*100</f>
        <v>87.13163828629189</v>
      </c>
      <c r="K62" s="15">
        <f>+K61/J61*100</f>
        <v>83.70961984651079</v>
      </c>
      <c r="L62" s="15">
        <f>+L61/J61*100</f>
        <v>15.928966625022309</v>
      </c>
      <c r="M62" s="16">
        <f>+M61/J61*100</f>
        <v>0.36141352846689273</v>
      </c>
    </row>
    <row r="63" spans="1:13" s="3" customFormat="1" ht="14.25" customHeight="1">
      <c r="A63" s="44" t="s">
        <v>25</v>
      </c>
      <c r="B63" s="22"/>
      <c r="C63" s="15"/>
      <c r="D63" s="15"/>
      <c r="E63" s="15"/>
      <c r="F63" s="15"/>
      <c r="G63" s="15"/>
      <c r="H63" s="22">
        <f aca="true" t="shared" si="8" ref="H63:M63">H61/H7</f>
        <v>0.46527865709169186</v>
      </c>
      <c r="I63" s="15">
        <f t="shared" si="8"/>
        <v>0.1698045452213615</v>
      </c>
      <c r="J63" s="15">
        <f t="shared" si="8"/>
        <v>0.6262084381112043</v>
      </c>
      <c r="K63" s="15">
        <f t="shared" si="8"/>
        <v>0.564291515023912</v>
      </c>
      <c r="L63" s="15">
        <f t="shared" si="8"/>
        <v>1.4320096269554754</v>
      </c>
      <c r="M63" s="16">
        <f t="shared" si="8"/>
        <v>1.62</v>
      </c>
    </row>
    <row r="64" spans="1:13" s="3" customFormat="1" ht="14.25" customHeight="1">
      <c r="A64" s="44"/>
      <c r="B64" s="22"/>
      <c r="C64" s="15"/>
      <c r="D64" s="15"/>
      <c r="E64" s="15"/>
      <c r="F64" s="15"/>
      <c r="G64" s="15"/>
      <c r="H64" s="22"/>
      <c r="I64" s="15"/>
      <c r="J64" s="15"/>
      <c r="K64" s="15"/>
      <c r="L64" s="15"/>
      <c r="M64" s="16"/>
    </row>
    <row r="65" spans="1:13" s="3" customFormat="1" ht="14.25" customHeight="1">
      <c r="A65" s="108" t="s">
        <v>70</v>
      </c>
      <c r="B65" s="19"/>
      <c r="C65" s="18"/>
      <c r="D65" s="18"/>
      <c r="E65" s="18"/>
      <c r="F65" s="18"/>
      <c r="G65" s="18"/>
      <c r="H65" s="19"/>
      <c r="I65" s="14"/>
      <c r="J65" s="14"/>
      <c r="K65" s="14"/>
      <c r="L65" s="14"/>
      <c r="M65" s="20"/>
    </row>
    <row r="66" spans="1:13" s="3" customFormat="1" ht="14.25" customHeight="1">
      <c r="A66" s="44" t="s">
        <v>26</v>
      </c>
      <c r="B66" s="11"/>
      <c r="C66" s="12"/>
      <c r="D66" s="12"/>
      <c r="E66" s="12"/>
      <c r="F66" s="12"/>
      <c r="G66" s="12"/>
      <c r="H66" s="19">
        <v>3231</v>
      </c>
      <c r="I66" s="14">
        <f>H66-J66</f>
        <v>740</v>
      </c>
      <c r="J66" s="14">
        <v>2491</v>
      </c>
      <c r="K66" s="14">
        <v>2197</v>
      </c>
      <c r="L66" s="14">
        <v>291</v>
      </c>
      <c r="M66" s="20">
        <v>3</v>
      </c>
    </row>
    <row r="67" spans="1:13" s="3" customFormat="1" ht="14.25" customHeight="1">
      <c r="A67" s="44" t="s">
        <v>10</v>
      </c>
      <c r="B67" s="22"/>
      <c r="C67" s="15"/>
      <c r="D67" s="15"/>
      <c r="E67" s="15"/>
      <c r="F67" s="15"/>
      <c r="G67" s="15"/>
      <c r="H67" s="22">
        <f aca="true" t="shared" si="9" ref="H67:M67">H66/H7*100</f>
        <v>5.8444729844617695</v>
      </c>
      <c r="I67" s="15">
        <f t="shared" si="9"/>
        <v>3.7962345457343663</v>
      </c>
      <c r="J67" s="15">
        <f t="shared" si="9"/>
        <v>6.960044705224923</v>
      </c>
      <c r="K67" s="15">
        <f t="shared" si="9"/>
        <v>6.608115017896352</v>
      </c>
      <c r="L67" s="15">
        <f t="shared" si="9"/>
        <v>11.672683513838749</v>
      </c>
      <c r="M67" s="16">
        <f t="shared" si="9"/>
        <v>6</v>
      </c>
    </row>
    <row r="68" spans="1:13" s="3" customFormat="1" ht="14.25" customHeight="1">
      <c r="A68" s="44" t="s">
        <v>27</v>
      </c>
      <c r="B68" s="11"/>
      <c r="C68" s="12"/>
      <c r="D68" s="12"/>
      <c r="E68" s="12"/>
      <c r="F68" s="12"/>
      <c r="G68" s="12"/>
      <c r="H68" s="19">
        <v>7542</v>
      </c>
      <c r="I68" s="14">
        <f>H68-J68</f>
        <v>1792</v>
      </c>
      <c r="J68" s="14">
        <v>5750</v>
      </c>
      <c r="K68" s="14">
        <v>4946</v>
      </c>
      <c r="L68" s="14">
        <v>794</v>
      </c>
      <c r="M68" s="20">
        <v>10</v>
      </c>
    </row>
    <row r="69" spans="1:13" s="3" customFormat="1" ht="14.25" customHeight="1">
      <c r="A69" s="44" t="s">
        <v>12</v>
      </c>
      <c r="B69" s="11"/>
      <c r="C69" s="15"/>
      <c r="D69" s="15"/>
      <c r="E69" s="15"/>
      <c r="F69" s="15"/>
      <c r="G69" s="15"/>
      <c r="H69" s="26">
        <f>+H68/H68*100</f>
        <v>100</v>
      </c>
      <c r="I69" s="15">
        <f>+I68/H68*100</f>
        <v>23.760275788915408</v>
      </c>
      <c r="J69" s="15">
        <f>+J68/H68*100</f>
        <v>76.23972421108459</v>
      </c>
      <c r="K69" s="15">
        <f>+K68/J68*100</f>
        <v>86.01739130434783</v>
      </c>
      <c r="L69" s="15">
        <f>+L68/J68*100</f>
        <v>13.808695652173913</v>
      </c>
      <c r="M69" s="16">
        <f>+M68/J68*100</f>
        <v>0.17391304347826086</v>
      </c>
    </row>
    <row r="70" spans="1:13" s="3" customFormat="1" ht="14.25" customHeight="1">
      <c r="A70" s="44" t="s">
        <v>35</v>
      </c>
      <c r="B70" s="22"/>
      <c r="C70" s="15"/>
      <c r="D70" s="15"/>
      <c r="E70" s="15"/>
      <c r="F70" s="15"/>
      <c r="G70" s="15"/>
      <c r="H70" s="22">
        <f aca="true" t="shared" si="10" ref="H70:M70">H68/H7</f>
        <v>0.13642530253423293</v>
      </c>
      <c r="I70" s="15">
        <f t="shared" si="10"/>
        <v>0.09193043656697276</v>
      </c>
      <c r="J70" s="15">
        <f t="shared" si="10"/>
        <v>0.16065940206761664</v>
      </c>
      <c r="K70" s="15">
        <f t="shared" si="10"/>
        <v>0.14876530213252323</v>
      </c>
      <c r="L70" s="15">
        <f t="shared" si="10"/>
        <v>0.3184917769755315</v>
      </c>
      <c r="M70" s="16">
        <f t="shared" si="10"/>
        <v>0.2</v>
      </c>
    </row>
    <row r="71" spans="1:13" s="3" customFormat="1" ht="14.25" customHeight="1">
      <c r="A71" s="44"/>
      <c r="B71" s="22"/>
      <c r="C71" s="15"/>
      <c r="D71" s="15"/>
      <c r="E71" s="15"/>
      <c r="F71" s="15"/>
      <c r="G71" s="15"/>
      <c r="H71" s="22"/>
      <c r="I71" s="15"/>
      <c r="J71" s="15"/>
      <c r="K71" s="15"/>
      <c r="L71" s="15"/>
      <c r="M71" s="16"/>
    </row>
    <row r="72" spans="1:13" s="3" customFormat="1" ht="14.25" customHeight="1">
      <c r="A72" s="108" t="s">
        <v>71</v>
      </c>
      <c r="B72" s="19"/>
      <c r="C72" s="18"/>
      <c r="D72" s="18"/>
      <c r="E72" s="18"/>
      <c r="F72" s="18"/>
      <c r="G72" s="18"/>
      <c r="H72" s="19"/>
      <c r="I72" s="14"/>
      <c r="J72" s="14"/>
      <c r="K72" s="14"/>
      <c r="L72" s="14"/>
      <c r="M72" s="20"/>
    </row>
    <row r="73" spans="1:13" s="3" customFormat="1" ht="14.25" customHeight="1">
      <c r="A73" s="44" t="s">
        <v>26</v>
      </c>
      <c r="B73" s="11"/>
      <c r="C73" s="12"/>
      <c r="D73" s="12"/>
      <c r="E73" s="12"/>
      <c r="F73" s="12"/>
      <c r="G73" s="12"/>
      <c r="H73" s="19">
        <v>42203</v>
      </c>
      <c r="I73" s="14">
        <f>H73-J73</f>
        <v>12775</v>
      </c>
      <c r="J73" s="14">
        <v>29428</v>
      </c>
      <c r="K73" s="14">
        <v>27220</v>
      </c>
      <c r="L73" s="14">
        <v>2166</v>
      </c>
      <c r="M73" s="20">
        <v>42</v>
      </c>
    </row>
    <row r="74" spans="1:13" s="3" customFormat="1" ht="14.25" customHeight="1">
      <c r="A74" s="44" t="s">
        <v>28</v>
      </c>
      <c r="B74" s="22"/>
      <c r="C74" s="15"/>
      <c r="D74" s="15"/>
      <c r="E74" s="15"/>
      <c r="F74" s="15"/>
      <c r="G74" s="15"/>
      <c r="H74" s="22">
        <f aca="true" t="shared" si="11" ref="H74:M74">H73/H7*100</f>
        <v>76.33992366550297</v>
      </c>
      <c r="I74" s="15">
        <f t="shared" si="11"/>
        <v>65.53634638075206</v>
      </c>
      <c r="J74" s="15">
        <f t="shared" si="11"/>
        <v>82.22408493992735</v>
      </c>
      <c r="K74" s="15">
        <f t="shared" si="11"/>
        <v>81.87204860588926</v>
      </c>
      <c r="L74" s="15">
        <f t="shared" si="11"/>
        <v>86.8832731648616</v>
      </c>
      <c r="M74" s="16">
        <f t="shared" si="11"/>
        <v>84</v>
      </c>
    </row>
    <row r="75" spans="1:13" s="3" customFormat="1" ht="14.25" customHeight="1">
      <c r="A75" s="44" t="s">
        <v>29</v>
      </c>
      <c r="B75" s="11"/>
      <c r="C75" s="12"/>
      <c r="D75" s="12"/>
      <c r="E75" s="12"/>
      <c r="F75" s="12"/>
      <c r="G75" s="12"/>
      <c r="H75" s="19">
        <v>285769</v>
      </c>
      <c r="I75" s="14">
        <f>H75-J75</f>
        <v>69971</v>
      </c>
      <c r="J75" s="14">
        <v>215798</v>
      </c>
      <c r="K75" s="14">
        <v>193962</v>
      </c>
      <c r="L75" s="14">
        <v>21353</v>
      </c>
      <c r="M75" s="20">
        <v>483</v>
      </c>
    </row>
    <row r="76" spans="1:13" s="3" customFormat="1" ht="14.25" customHeight="1">
      <c r="A76" s="44" t="s">
        <v>8</v>
      </c>
      <c r="B76" s="11"/>
      <c r="C76" s="15"/>
      <c r="D76" s="15"/>
      <c r="E76" s="15"/>
      <c r="F76" s="15"/>
      <c r="G76" s="15"/>
      <c r="H76" s="26">
        <f>+H75/H75*100</f>
        <v>100</v>
      </c>
      <c r="I76" s="15">
        <f>+I75/H75*100</f>
        <v>24.485161091650948</v>
      </c>
      <c r="J76" s="15">
        <f>+J75/H75*100</f>
        <v>75.51483890834905</v>
      </c>
      <c r="K76" s="15">
        <f>+K75/J75*100</f>
        <v>89.881277861704</v>
      </c>
      <c r="L76" s="15">
        <f>+L75/J75*100</f>
        <v>9.894901713639607</v>
      </c>
      <c r="M76" s="16">
        <f>+M75/J75*100</f>
        <v>0.22382042465639163</v>
      </c>
    </row>
    <row r="77" spans="1:13" s="3" customFormat="1" ht="14.25" customHeight="1">
      <c r="A77" s="44" t="s">
        <v>36</v>
      </c>
      <c r="B77" s="22"/>
      <c r="C77" s="15"/>
      <c r="D77" s="15"/>
      <c r="E77" s="15"/>
      <c r="F77" s="15"/>
      <c r="G77" s="15"/>
      <c r="H77" s="22">
        <f aca="true" t="shared" si="12" ref="H77:M77">H75/H7</f>
        <v>5.169202105529729</v>
      </c>
      <c r="I77" s="15">
        <f t="shared" si="12"/>
        <v>3.58954496485918</v>
      </c>
      <c r="J77" s="15">
        <f t="shared" si="12"/>
        <v>6.029561329980441</v>
      </c>
      <c r="K77" s="15">
        <f t="shared" si="12"/>
        <v>5.833969982254038</v>
      </c>
      <c r="L77" s="15">
        <f t="shared" si="12"/>
        <v>8.565182511030887</v>
      </c>
      <c r="M77" s="16">
        <f t="shared" si="12"/>
        <v>9.66</v>
      </c>
    </row>
    <row r="78" spans="1:13" s="3" customFormat="1" ht="14.25" customHeight="1">
      <c r="A78" s="44"/>
      <c r="B78" s="22"/>
      <c r="C78" s="15"/>
      <c r="D78" s="15"/>
      <c r="E78" s="15"/>
      <c r="F78" s="15"/>
      <c r="G78" s="15"/>
      <c r="H78" s="22"/>
      <c r="I78" s="15"/>
      <c r="J78" s="15"/>
      <c r="K78" s="15"/>
      <c r="L78" s="15"/>
      <c r="M78" s="16"/>
    </row>
    <row r="79" spans="1:13" s="3" customFormat="1" ht="14.25" customHeight="1">
      <c r="A79" s="108" t="s">
        <v>72</v>
      </c>
      <c r="B79" s="11"/>
      <c r="C79" s="12"/>
      <c r="D79" s="12"/>
      <c r="E79" s="12"/>
      <c r="F79" s="12"/>
      <c r="G79" s="12"/>
      <c r="H79" s="19"/>
      <c r="I79" s="14"/>
      <c r="J79" s="14"/>
      <c r="K79" s="14"/>
      <c r="L79" s="14"/>
      <c r="M79" s="20"/>
    </row>
    <row r="80" spans="1:13" s="3" customFormat="1" ht="14.25" customHeight="1">
      <c r="A80" s="44" t="s">
        <v>26</v>
      </c>
      <c r="B80" s="11"/>
      <c r="C80" s="12"/>
      <c r="D80" s="12"/>
      <c r="E80" s="12"/>
      <c r="F80" s="12"/>
      <c r="G80" s="12"/>
      <c r="H80" s="19">
        <v>38404</v>
      </c>
      <c r="I80" s="14">
        <f>H80-J80</f>
        <v>11177</v>
      </c>
      <c r="J80" s="14">
        <v>27227</v>
      </c>
      <c r="K80" s="14">
        <v>25154</v>
      </c>
      <c r="L80" s="14">
        <v>2036</v>
      </c>
      <c r="M80" s="20">
        <v>37</v>
      </c>
    </row>
    <row r="81" spans="1:13" s="3" customFormat="1" ht="14.25" customHeight="1">
      <c r="A81" s="44" t="s">
        <v>28</v>
      </c>
      <c r="B81" s="22"/>
      <c r="C81" s="15"/>
      <c r="D81" s="15"/>
      <c r="E81" s="15"/>
      <c r="F81" s="15"/>
      <c r="G81" s="15"/>
      <c r="H81" s="22">
        <f aca="true" t="shared" si="13" ref="H81:M81">H80/H7*100</f>
        <v>69.46801005734132</v>
      </c>
      <c r="I81" s="15">
        <f t="shared" si="13"/>
        <v>57.3385317806392</v>
      </c>
      <c r="J81" s="15">
        <f t="shared" si="13"/>
        <v>76.07432243643476</v>
      </c>
      <c r="K81" s="15">
        <f t="shared" si="13"/>
        <v>75.6579541011219</v>
      </c>
      <c r="L81" s="15">
        <f t="shared" si="13"/>
        <v>81.6686722823907</v>
      </c>
      <c r="M81" s="16">
        <f t="shared" si="13"/>
        <v>74</v>
      </c>
    </row>
    <row r="82" spans="1:13" s="3" customFormat="1" ht="14.25" customHeight="1">
      <c r="A82" s="44" t="s">
        <v>30</v>
      </c>
      <c r="B82" s="11"/>
      <c r="C82" s="12"/>
      <c r="D82" s="12"/>
      <c r="E82" s="12"/>
      <c r="F82" s="12"/>
      <c r="G82" s="12"/>
      <c r="H82" s="19">
        <v>192201</v>
      </c>
      <c r="I82" s="14">
        <f>H82-J82</f>
        <v>45780</v>
      </c>
      <c r="J82" s="14">
        <v>146421</v>
      </c>
      <c r="K82" s="14">
        <v>131212</v>
      </c>
      <c r="L82" s="14">
        <v>14839</v>
      </c>
      <c r="M82" s="20">
        <v>370</v>
      </c>
    </row>
    <row r="83" spans="1:13" s="3" customFormat="1" ht="14.25" customHeight="1">
      <c r="A83" s="44" t="s">
        <v>8</v>
      </c>
      <c r="B83" s="11"/>
      <c r="C83" s="15"/>
      <c r="D83" s="15"/>
      <c r="E83" s="15"/>
      <c r="F83" s="15"/>
      <c r="G83" s="15"/>
      <c r="H83" s="26">
        <f>+H82/H82*100</f>
        <v>100</v>
      </c>
      <c r="I83" s="15">
        <f>+I82/H82*100</f>
        <v>23.818814678383568</v>
      </c>
      <c r="J83" s="15">
        <f>+J82/H82*100</f>
        <v>76.18118532161643</v>
      </c>
      <c r="K83" s="15">
        <f>+K82/J82*100</f>
        <v>89.61282876090179</v>
      </c>
      <c r="L83" s="15">
        <f>+L82/J82*100</f>
        <v>10.134475246037113</v>
      </c>
      <c r="M83" s="16">
        <f>+M82/J82*100</f>
        <v>0.25269599306110463</v>
      </c>
    </row>
    <row r="84" spans="1:13" s="3" customFormat="1" ht="14.25" customHeight="1">
      <c r="A84" s="45" t="s">
        <v>37</v>
      </c>
      <c r="B84" s="41"/>
      <c r="C84" s="42"/>
      <c r="D84" s="42"/>
      <c r="E84" s="42"/>
      <c r="F84" s="42"/>
      <c r="G84" s="42"/>
      <c r="H84" s="41">
        <f aca="true" t="shared" si="14" ref="H84:M84">H82/H7</f>
        <v>3.4766745654179405</v>
      </c>
      <c r="I84" s="42">
        <f t="shared" si="14"/>
        <v>2.348535371671882</v>
      </c>
      <c r="J84" s="42">
        <f t="shared" si="14"/>
        <v>4.091114836546521</v>
      </c>
      <c r="K84" s="42">
        <f t="shared" si="14"/>
        <v>3.9465816464643426</v>
      </c>
      <c r="L84" s="42">
        <f t="shared" si="14"/>
        <v>5.952266345768151</v>
      </c>
      <c r="M84" s="43">
        <f t="shared" si="14"/>
        <v>7.4</v>
      </c>
    </row>
    <row r="85" spans="1:13" s="3" customFormat="1" ht="14.25" customHeight="1">
      <c r="A85" s="129" t="s">
        <v>54</v>
      </c>
      <c r="B85" s="11"/>
      <c r="C85" s="15"/>
      <c r="D85" s="15"/>
      <c r="E85" s="15"/>
      <c r="F85" s="15"/>
      <c r="G85" s="15"/>
      <c r="H85" s="17"/>
      <c r="I85" s="15"/>
      <c r="J85" s="15"/>
      <c r="K85" s="15"/>
      <c r="L85" s="15"/>
      <c r="M85" s="15"/>
    </row>
    <row r="86" spans="1:13" s="3" customFormat="1" ht="14.25" customHeight="1">
      <c r="A86" s="2" t="s">
        <v>52</v>
      </c>
      <c r="B86" s="2"/>
      <c r="C86" s="2"/>
      <c r="D86" s="2"/>
      <c r="E86" s="2"/>
      <c r="F86" s="2"/>
      <c r="G86" s="2"/>
      <c r="H86" s="2"/>
      <c r="M86" s="2"/>
    </row>
    <row r="87" spans="1:8" s="3" customFormat="1" ht="14.25" customHeight="1">
      <c r="A87" s="2"/>
      <c r="B87" s="2"/>
      <c r="C87" s="2"/>
      <c r="D87" s="2"/>
      <c r="E87" s="2"/>
      <c r="F87" s="2"/>
      <c r="G87" s="2"/>
      <c r="H87" s="2"/>
    </row>
    <row r="88" spans="1:8" s="3" customFormat="1" ht="14.25" customHeight="1">
      <c r="A88" s="2"/>
      <c r="B88" s="2"/>
      <c r="C88" s="2"/>
      <c r="D88" s="2"/>
      <c r="E88" s="2"/>
      <c r="F88" s="2"/>
      <c r="G88" s="2"/>
      <c r="H88" s="2"/>
    </row>
    <row r="89" spans="1:8" s="3" customFormat="1" ht="14.25" customHeight="1">
      <c r="A89" s="2"/>
      <c r="B89" s="2"/>
      <c r="C89" s="2"/>
      <c r="D89" s="2"/>
      <c r="E89" s="2"/>
      <c r="F89" s="2"/>
      <c r="G89" s="2"/>
      <c r="H89" s="2"/>
    </row>
    <row r="90" spans="1:8" s="3" customFormat="1" ht="14.25" customHeight="1">
      <c r="A90" s="2"/>
      <c r="B90" s="2"/>
      <c r="C90" s="2"/>
      <c r="D90" s="2"/>
      <c r="E90" s="2"/>
      <c r="F90" s="2"/>
      <c r="G90" s="2"/>
      <c r="H90" s="2"/>
    </row>
    <row r="91" spans="1:8" s="3" customFormat="1" ht="14.25" customHeight="1">
      <c r="A91" s="2"/>
      <c r="B91" s="2"/>
      <c r="C91" s="2"/>
      <c r="D91" s="2"/>
      <c r="E91" s="2"/>
      <c r="F91" s="2"/>
      <c r="G91" s="2"/>
      <c r="H91" s="2"/>
    </row>
  </sheetData>
  <mergeCells count="10">
    <mergeCell ref="A1:M1"/>
    <mergeCell ref="A4:A6"/>
    <mergeCell ref="B4:G4"/>
    <mergeCell ref="H4:M4"/>
    <mergeCell ref="B5:B6"/>
    <mergeCell ref="C5:C6"/>
    <mergeCell ref="D5:G5"/>
    <mergeCell ref="H5:H6"/>
    <mergeCell ref="I5:I6"/>
    <mergeCell ref="J5:M5"/>
  </mergeCells>
  <printOptions/>
  <pageMargins left="1" right="0.75" top="1" bottom="1" header="0.5" footer="0.5"/>
  <pageSetup firstPageNumber="35" useFirstPageNumber="1" horizontalDpi="600" verticalDpi="600" orientation="portrait" r:id="rId1"/>
  <headerFooter alignWithMargins="0">
    <oddFooter>&amp;L&amp;"Arial Narrow,Regular"&amp;8Zila Series : Noakhali&amp;C&amp;"Arial Narrow,Regular"&amp;8&amp;P</oddFooter>
  </headerFooter>
  <rowBreaks count="1" manualBreakCount="1">
    <brk id="4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86"/>
  <sheetViews>
    <sheetView workbookViewId="0" topLeftCell="A1">
      <selection activeCell="F14" sqref="F14"/>
    </sheetView>
  </sheetViews>
  <sheetFormatPr defaultColWidth="9.140625" defaultRowHeight="14.25" customHeight="1"/>
  <cols>
    <col min="1" max="1" width="21.00390625" style="2" customWidth="1"/>
    <col min="2" max="2" width="6.00390625" style="2" customWidth="1"/>
    <col min="3" max="3" width="6.421875" style="2" customWidth="1"/>
    <col min="4" max="4" width="5.140625" style="2" customWidth="1"/>
    <col min="5" max="5" width="5.00390625" style="2" customWidth="1"/>
    <col min="6" max="6" width="5.57421875" style="2" customWidth="1"/>
    <col min="7" max="7" width="5.140625" style="2" customWidth="1"/>
    <col min="8" max="8" width="5.8515625" style="2" customWidth="1"/>
    <col min="9" max="9" width="6.7109375" style="3" customWidth="1"/>
    <col min="10" max="12" width="5.57421875" style="3" customWidth="1"/>
    <col min="13" max="13" width="6.7109375" style="3" customWidth="1"/>
    <col min="14" max="16384" width="9.140625" style="3" customWidth="1"/>
  </cols>
  <sheetData>
    <row r="1" spans="1:13" ht="14.25" customHeight="1">
      <c r="A1" s="153" t="s">
        <v>65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4.25" customHeight="1">
      <c r="A2" s="18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4.25" customHeight="1">
      <c r="A3" s="6" t="s">
        <v>55</v>
      </c>
      <c r="B3" s="14"/>
      <c r="C3" s="14"/>
      <c r="D3" s="14"/>
      <c r="E3" s="91" t="s">
        <v>77</v>
      </c>
      <c r="F3" s="111"/>
      <c r="G3" s="111"/>
      <c r="H3" s="111"/>
      <c r="I3" s="111"/>
      <c r="J3" s="14"/>
      <c r="K3" s="91" t="s">
        <v>0</v>
      </c>
      <c r="L3" s="14"/>
      <c r="M3" s="14"/>
    </row>
    <row r="4" spans="1:13" ht="14.25" customHeight="1">
      <c r="A4" s="160" t="s">
        <v>1</v>
      </c>
      <c r="B4" s="155">
        <v>1996</v>
      </c>
      <c r="C4" s="156"/>
      <c r="D4" s="156"/>
      <c r="E4" s="156"/>
      <c r="F4" s="156"/>
      <c r="G4" s="157"/>
      <c r="H4" s="158">
        <v>2008</v>
      </c>
      <c r="I4" s="158"/>
      <c r="J4" s="158"/>
      <c r="K4" s="158"/>
      <c r="L4" s="158"/>
      <c r="M4" s="158"/>
    </row>
    <row r="5" spans="1:13" ht="14.25" customHeight="1">
      <c r="A5" s="160"/>
      <c r="B5" s="162" t="s">
        <v>2</v>
      </c>
      <c r="C5" s="161" t="s">
        <v>33</v>
      </c>
      <c r="D5" s="160" t="s">
        <v>3</v>
      </c>
      <c r="E5" s="160"/>
      <c r="F5" s="160"/>
      <c r="G5" s="160"/>
      <c r="H5" s="161" t="s">
        <v>2</v>
      </c>
      <c r="I5" s="161" t="s">
        <v>33</v>
      </c>
      <c r="J5" s="160" t="s">
        <v>3</v>
      </c>
      <c r="K5" s="160"/>
      <c r="L5" s="160"/>
      <c r="M5" s="160"/>
    </row>
    <row r="6" spans="1:13" ht="14.25" customHeight="1">
      <c r="A6" s="160"/>
      <c r="B6" s="162"/>
      <c r="C6" s="161"/>
      <c r="D6" s="8" t="s">
        <v>47</v>
      </c>
      <c r="E6" s="8" t="s">
        <v>4</v>
      </c>
      <c r="F6" s="8" t="s">
        <v>5</v>
      </c>
      <c r="G6" s="8" t="s">
        <v>6</v>
      </c>
      <c r="H6" s="161"/>
      <c r="I6" s="161"/>
      <c r="J6" s="8" t="s">
        <v>47</v>
      </c>
      <c r="K6" s="8" t="s">
        <v>4</v>
      </c>
      <c r="L6" s="8" t="s">
        <v>5</v>
      </c>
      <c r="M6" s="8" t="s">
        <v>6</v>
      </c>
    </row>
    <row r="7" spans="1:13" s="14" customFormat="1" ht="14.25" customHeight="1">
      <c r="A7" s="115" t="s">
        <v>7</v>
      </c>
      <c r="B7" s="11"/>
      <c r="C7" s="12"/>
      <c r="D7" s="12"/>
      <c r="E7" s="12"/>
      <c r="F7" s="12"/>
      <c r="G7" s="12"/>
      <c r="H7" s="84">
        <v>50383</v>
      </c>
      <c r="I7" s="14">
        <f>H7-J7</f>
        <v>12894</v>
      </c>
      <c r="J7" s="14">
        <v>37489</v>
      </c>
      <c r="K7" s="14">
        <v>28312</v>
      </c>
      <c r="L7" s="14">
        <v>7463</v>
      </c>
      <c r="M7" s="47">
        <v>1714</v>
      </c>
    </row>
    <row r="8" spans="1:13" s="14" customFormat="1" ht="14.25" customHeight="1">
      <c r="A8" s="44" t="s">
        <v>8</v>
      </c>
      <c r="B8" s="11"/>
      <c r="C8" s="15"/>
      <c r="D8" s="15"/>
      <c r="E8" s="15"/>
      <c r="F8" s="15"/>
      <c r="G8" s="15"/>
      <c r="H8" s="26">
        <f>+H7/H7*100</f>
        <v>100</v>
      </c>
      <c r="I8" s="15">
        <f>+I7/H7*100</f>
        <v>25.59196554393347</v>
      </c>
      <c r="J8" s="15">
        <f>+J7/H7*100</f>
        <v>74.40803445606653</v>
      </c>
      <c r="K8" s="15">
        <f>+K7/J7*100</f>
        <v>75.52081944036918</v>
      </c>
      <c r="L8" s="15">
        <f>+L7/J7*100</f>
        <v>19.9071727706794</v>
      </c>
      <c r="M8" s="16">
        <f>+M7/J7*100</f>
        <v>4.572007788951426</v>
      </c>
    </row>
    <row r="9" spans="1:13" s="14" customFormat="1" ht="14.25" customHeight="1">
      <c r="A9" s="106" t="s">
        <v>42</v>
      </c>
      <c r="B9" s="19"/>
      <c r="C9" s="18"/>
      <c r="D9" s="18"/>
      <c r="E9" s="18"/>
      <c r="F9" s="18"/>
      <c r="G9" s="18"/>
      <c r="H9" s="19"/>
      <c r="M9" s="20"/>
    </row>
    <row r="10" spans="1:13" s="14" customFormat="1" ht="14.25" customHeight="1">
      <c r="A10" s="46" t="s">
        <v>9</v>
      </c>
      <c r="B10" s="11"/>
      <c r="C10" s="12"/>
      <c r="D10" s="12"/>
      <c r="E10" s="12"/>
      <c r="F10" s="12"/>
      <c r="G10" s="12"/>
      <c r="H10" s="19">
        <v>25085</v>
      </c>
      <c r="I10" s="14">
        <f>H10-J10</f>
        <v>7818</v>
      </c>
      <c r="J10" s="14">
        <v>17267</v>
      </c>
      <c r="K10" s="14">
        <v>15109</v>
      </c>
      <c r="L10" s="14">
        <v>1843</v>
      </c>
      <c r="M10" s="20">
        <v>315</v>
      </c>
    </row>
    <row r="11" spans="1:13" s="14" customFormat="1" ht="14.25" customHeight="1">
      <c r="A11" s="44" t="s">
        <v>8</v>
      </c>
      <c r="B11" s="11"/>
      <c r="C11" s="15"/>
      <c r="D11" s="15"/>
      <c r="E11" s="15"/>
      <c r="F11" s="15"/>
      <c r="G11" s="15"/>
      <c r="H11" s="26">
        <f>+H10/H10*100</f>
        <v>100</v>
      </c>
      <c r="I11" s="15">
        <f>+I10/H10*100</f>
        <v>31.16603547937014</v>
      </c>
      <c r="J11" s="15">
        <f>+J10/H10*100</f>
        <v>68.83396452062985</v>
      </c>
      <c r="K11" s="15">
        <f>+K10/J10*100</f>
        <v>87.5021717727457</v>
      </c>
      <c r="L11" s="15">
        <f>+L10/J10*100</f>
        <v>10.673539120866394</v>
      </c>
      <c r="M11" s="16">
        <f>+M10/J10*100</f>
        <v>1.8242891063879076</v>
      </c>
    </row>
    <row r="12" spans="1:13" s="14" customFormat="1" ht="14.25" customHeight="1">
      <c r="A12" s="44" t="s">
        <v>10</v>
      </c>
      <c r="B12" s="22"/>
      <c r="C12" s="15"/>
      <c r="D12" s="15"/>
      <c r="E12" s="15"/>
      <c r="F12" s="15"/>
      <c r="G12" s="15"/>
      <c r="H12" s="22">
        <f>+H10/$H$7*100</f>
        <v>49.788619177103385</v>
      </c>
      <c r="I12" s="15">
        <f>+I10/$I$7*100</f>
        <v>60.63285248953001</v>
      </c>
      <c r="J12" s="15">
        <f>+J10/$J$7*100</f>
        <v>46.05884392755208</v>
      </c>
      <c r="K12" s="15">
        <f>+K10/$K$7*100</f>
        <v>53.366063859847415</v>
      </c>
      <c r="L12" s="15">
        <f>+L10/$L$7*100</f>
        <v>24.69516280316227</v>
      </c>
      <c r="M12" s="16">
        <f>+M10/$M$7*100</f>
        <v>18.378063010501748</v>
      </c>
    </row>
    <row r="13" spans="1:13" s="14" customFormat="1" ht="14.25" customHeight="1">
      <c r="A13" s="46"/>
      <c r="B13" s="23"/>
      <c r="C13" s="24"/>
      <c r="D13" s="24"/>
      <c r="E13" s="24"/>
      <c r="F13" s="24"/>
      <c r="G13" s="24"/>
      <c r="H13" s="19"/>
      <c r="M13" s="20"/>
    </row>
    <row r="14" spans="1:13" s="14" customFormat="1" ht="14.25" customHeight="1">
      <c r="A14" s="46" t="s">
        <v>11</v>
      </c>
      <c r="B14" s="11"/>
      <c r="C14" s="12"/>
      <c r="D14" s="12"/>
      <c r="E14" s="12"/>
      <c r="F14" s="12"/>
      <c r="G14" s="12"/>
      <c r="H14" s="19">
        <v>12361</v>
      </c>
      <c r="I14" s="14">
        <f>H14-J14</f>
        <v>156</v>
      </c>
      <c r="J14" s="14">
        <v>12205</v>
      </c>
      <c r="K14" s="14">
        <v>5804</v>
      </c>
      <c r="L14" s="14">
        <v>5045</v>
      </c>
      <c r="M14" s="20">
        <v>1356</v>
      </c>
    </row>
    <row r="15" spans="1:13" s="14" customFormat="1" ht="14.25" customHeight="1">
      <c r="A15" s="44" t="s">
        <v>12</v>
      </c>
      <c r="B15" s="11"/>
      <c r="C15" s="12"/>
      <c r="D15" s="12"/>
      <c r="E15" s="15"/>
      <c r="F15" s="15"/>
      <c r="G15" s="15"/>
      <c r="H15" s="26">
        <f>+H14/H14*100</f>
        <v>100</v>
      </c>
      <c r="I15" s="15">
        <f>+I14/H14*100</f>
        <v>1.2620338160343014</v>
      </c>
      <c r="J15" s="15">
        <f>+J14/H14*100</f>
        <v>98.7379661839657</v>
      </c>
      <c r="K15" s="15">
        <f>+K14/J14*100</f>
        <v>47.55428103236379</v>
      </c>
      <c r="L15" s="15">
        <f>+L14/J14*100</f>
        <v>41.33551823023351</v>
      </c>
      <c r="M15" s="16">
        <f>+M14/J14*100</f>
        <v>11.110200737402703</v>
      </c>
    </row>
    <row r="16" spans="1:13" s="14" customFormat="1" ht="14.25" customHeight="1">
      <c r="A16" s="44" t="s">
        <v>10</v>
      </c>
      <c r="B16" s="22"/>
      <c r="C16" s="15"/>
      <c r="D16" s="15"/>
      <c r="E16" s="15"/>
      <c r="F16" s="15"/>
      <c r="G16" s="15"/>
      <c r="H16" s="22">
        <f>+H14/$H$7*100</f>
        <v>24.53406903122085</v>
      </c>
      <c r="I16" s="15">
        <f>+I14/$I$7*100</f>
        <v>1.209865053513262</v>
      </c>
      <c r="J16" s="15">
        <f>+J14/$J$7*100</f>
        <v>32.55621649017045</v>
      </c>
      <c r="K16" s="15">
        <f>+K14/$K$7*100</f>
        <v>20.50014128284826</v>
      </c>
      <c r="L16" s="15">
        <f>+L14/$L$7*100</f>
        <v>67.60016079324669</v>
      </c>
      <c r="M16" s="16">
        <f>+M14/$M$7*100</f>
        <v>79.11318553092183</v>
      </c>
    </row>
    <row r="17" spans="1:13" s="14" customFormat="1" ht="14.25" customHeight="1">
      <c r="A17" s="46"/>
      <c r="B17" s="19"/>
      <c r="C17" s="24"/>
      <c r="D17" s="24"/>
      <c r="E17" s="24"/>
      <c r="F17" s="24"/>
      <c r="G17" s="24"/>
      <c r="H17" s="19"/>
      <c r="M17" s="20"/>
    </row>
    <row r="18" spans="1:13" s="14" customFormat="1" ht="14.25" customHeight="1">
      <c r="A18" s="46" t="s">
        <v>13</v>
      </c>
      <c r="B18" s="11"/>
      <c r="C18" s="12"/>
      <c r="D18" s="12"/>
      <c r="E18" s="12"/>
      <c r="F18" s="12"/>
      <c r="G18" s="12"/>
      <c r="H18" s="19">
        <v>12937</v>
      </c>
      <c r="I18" s="14">
        <f>H18-J18</f>
        <v>4920</v>
      </c>
      <c r="J18" s="14">
        <v>8017</v>
      </c>
      <c r="K18" s="14">
        <v>7399</v>
      </c>
      <c r="L18" s="14">
        <v>575</v>
      </c>
      <c r="M18" s="20">
        <v>43</v>
      </c>
    </row>
    <row r="19" spans="1:13" s="14" customFormat="1" ht="14.25" customHeight="1">
      <c r="A19" s="44" t="s">
        <v>8</v>
      </c>
      <c r="B19" s="11"/>
      <c r="C19" s="15"/>
      <c r="D19" s="15"/>
      <c r="E19" s="15"/>
      <c r="F19" s="15"/>
      <c r="G19" s="15"/>
      <c r="H19" s="26">
        <f>+H18/H18*100</f>
        <v>100</v>
      </c>
      <c r="I19" s="15">
        <f>+I18/H18*100</f>
        <v>38.03045528329597</v>
      </c>
      <c r="J19" s="15">
        <f>+J18/H18*100</f>
        <v>61.96954471670403</v>
      </c>
      <c r="K19" s="15">
        <f>+K18/J18*100</f>
        <v>92.2913808157665</v>
      </c>
      <c r="L19" s="15">
        <f>+L18/J18*100</f>
        <v>7.1722589497318205</v>
      </c>
      <c r="M19" s="16">
        <f>+M18/J18*100</f>
        <v>0.5363602345016839</v>
      </c>
    </row>
    <row r="20" spans="1:13" s="14" customFormat="1" ht="14.25" customHeight="1">
      <c r="A20" s="44" t="s">
        <v>10</v>
      </c>
      <c r="B20" s="22"/>
      <c r="C20" s="15"/>
      <c r="D20" s="15"/>
      <c r="E20" s="15"/>
      <c r="F20" s="15"/>
      <c r="G20" s="15"/>
      <c r="H20" s="22">
        <f>+H18/$H$7*100</f>
        <v>25.677311791675763</v>
      </c>
      <c r="I20" s="15">
        <f>+I18/$I$7*100</f>
        <v>38.15728245695673</v>
      </c>
      <c r="J20" s="15">
        <f>+J18/$J$7*100</f>
        <v>21.384939582277468</v>
      </c>
      <c r="K20" s="15">
        <f>+K18/$K$7*100</f>
        <v>26.13379485730432</v>
      </c>
      <c r="L20" s="15">
        <f>+L18/$L$7*100</f>
        <v>7.704676403591049</v>
      </c>
      <c r="M20" s="16">
        <f>+M18/$M$7*100</f>
        <v>2.5087514585764294</v>
      </c>
    </row>
    <row r="21" spans="1:13" s="14" customFormat="1" ht="14.25" customHeight="1">
      <c r="A21" s="44"/>
      <c r="B21" s="22"/>
      <c r="C21" s="15"/>
      <c r="D21" s="15"/>
      <c r="E21" s="15"/>
      <c r="F21" s="15"/>
      <c r="G21" s="15"/>
      <c r="H21" s="22"/>
      <c r="I21" s="15"/>
      <c r="J21" s="15"/>
      <c r="K21" s="15"/>
      <c r="L21" s="15"/>
      <c r="M21" s="16"/>
    </row>
    <row r="22" spans="1:13" s="14" customFormat="1" ht="14.25" customHeight="1">
      <c r="A22" s="106" t="s">
        <v>14</v>
      </c>
      <c r="B22" s="11"/>
      <c r="C22" s="12"/>
      <c r="D22" s="12"/>
      <c r="E22" s="12"/>
      <c r="F22" s="12"/>
      <c r="G22" s="12"/>
      <c r="H22" s="19">
        <v>24354</v>
      </c>
      <c r="I22" s="14">
        <f>H22-J22</f>
        <v>8090</v>
      </c>
      <c r="J22" s="14">
        <v>16264</v>
      </c>
      <c r="K22" s="14">
        <v>14148</v>
      </c>
      <c r="L22" s="14">
        <v>1870</v>
      </c>
      <c r="M22" s="20">
        <v>246</v>
      </c>
    </row>
    <row r="23" spans="1:13" s="14" customFormat="1" ht="14.25" customHeight="1">
      <c r="A23" s="44" t="s">
        <v>12</v>
      </c>
      <c r="B23" s="11"/>
      <c r="C23" s="15"/>
      <c r="D23" s="15"/>
      <c r="E23" s="15"/>
      <c r="F23" s="15"/>
      <c r="G23" s="15"/>
      <c r="H23" s="26">
        <f>+H22/H22*100</f>
        <v>100</v>
      </c>
      <c r="I23" s="15">
        <f>+I22/H22*100</f>
        <v>33.21836248665517</v>
      </c>
      <c r="J23" s="15">
        <f>+J22/H22*100</f>
        <v>66.78163751334483</v>
      </c>
      <c r="K23" s="15">
        <f>+K22/J22*100</f>
        <v>86.9896704377767</v>
      </c>
      <c r="L23" s="15">
        <f>+L22/J22*100</f>
        <v>11.497786522380718</v>
      </c>
      <c r="M23" s="16">
        <f>+M22/J22*100</f>
        <v>1.5125430398425972</v>
      </c>
    </row>
    <row r="24" spans="1:13" s="14" customFormat="1" ht="14.25" customHeight="1">
      <c r="A24" s="44" t="s">
        <v>10</v>
      </c>
      <c r="B24" s="22"/>
      <c r="C24" s="15"/>
      <c r="D24" s="15"/>
      <c r="E24" s="15"/>
      <c r="F24" s="15"/>
      <c r="G24" s="15"/>
      <c r="H24" s="22">
        <f>+H22/$H$7*100</f>
        <v>48.337732965484385</v>
      </c>
      <c r="I24" s="15">
        <f>+I22/$I$7*100</f>
        <v>62.74236078796339</v>
      </c>
      <c r="J24" s="15">
        <f>+J22/$J$7*100</f>
        <v>43.38339246178879</v>
      </c>
      <c r="K24" s="15">
        <f>+K22/$K$7*100</f>
        <v>49.97174343034755</v>
      </c>
      <c r="L24" s="15">
        <f>+L22/$L$7*100</f>
        <v>25.05694760820046</v>
      </c>
      <c r="M24" s="16">
        <f>+M22/$M$7*100</f>
        <v>14.352392065344224</v>
      </c>
    </row>
    <row r="25" spans="1:13" s="14" customFormat="1" ht="14.25" customHeight="1">
      <c r="A25" s="44"/>
      <c r="B25" s="22"/>
      <c r="C25" s="15"/>
      <c r="D25" s="15"/>
      <c r="E25" s="15"/>
      <c r="F25" s="15"/>
      <c r="G25" s="15"/>
      <c r="H25" s="22"/>
      <c r="I25" s="15"/>
      <c r="J25" s="15"/>
      <c r="K25" s="15"/>
      <c r="L25" s="15"/>
      <c r="M25" s="16"/>
    </row>
    <row r="26" spans="1:13" s="14" customFormat="1" ht="14.25" customHeight="1">
      <c r="A26" s="106" t="s">
        <v>15</v>
      </c>
      <c r="B26" s="11"/>
      <c r="C26" s="12"/>
      <c r="D26" s="12"/>
      <c r="E26" s="12"/>
      <c r="F26" s="12"/>
      <c r="G26" s="12"/>
      <c r="H26" s="19">
        <v>51965</v>
      </c>
      <c r="I26" s="14">
        <f>H26-J26</f>
        <v>2620</v>
      </c>
      <c r="J26" s="14">
        <v>49345</v>
      </c>
      <c r="K26" s="14">
        <v>21834</v>
      </c>
      <c r="L26" s="14">
        <v>17002</v>
      </c>
      <c r="M26" s="20">
        <v>10509</v>
      </c>
    </row>
    <row r="27" spans="1:13" s="14" customFormat="1" ht="14.25" customHeight="1">
      <c r="A27" s="44" t="s">
        <v>12</v>
      </c>
      <c r="B27" s="11"/>
      <c r="C27" s="15"/>
      <c r="D27" s="15"/>
      <c r="E27" s="15"/>
      <c r="F27" s="15"/>
      <c r="G27" s="15"/>
      <c r="H27" s="26">
        <f>+H26/H26*100</f>
        <v>100</v>
      </c>
      <c r="I27" s="15">
        <f>+I26/H26*100</f>
        <v>5.04185509477533</v>
      </c>
      <c r="J27" s="15">
        <f>+J26/H26*100</f>
        <v>94.95814490522467</v>
      </c>
      <c r="K27" s="15">
        <f>+K26/J26*100</f>
        <v>44.24764413821055</v>
      </c>
      <c r="L27" s="15">
        <f>+L26/J26*100</f>
        <v>34.4553652852366</v>
      </c>
      <c r="M27" s="16">
        <f>+M26/J26*100</f>
        <v>21.296990576552844</v>
      </c>
    </row>
    <row r="28" spans="1:13" s="14" customFormat="1" ht="14.25" customHeight="1">
      <c r="A28" s="44" t="s">
        <v>16</v>
      </c>
      <c r="B28" s="22"/>
      <c r="C28" s="15"/>
      <c r="D28" s="15"/>
      <c r="E28" s="15"/>
      <c r="F28" s="15"/>
      <c r="G28" s="15"/>
      <c r="H28" s="22">
        <f aca="true" t="shared" si="0" ref="H28:M28">H26/H31*100</f>
        <v>61.43669531702588</v>
      </c>
      <c r="I28" s="15">
        <f t="shared" si="0"/>
        <v>151.0957324106113</v>
      </c>
      <c r="J28" s="15">
        <f t="shared" si="0"/>
        <v>59.56016367125735</v>
      </c>
      <c r="K28" s="15">
        <f t="shared" si="0"/>
        <v>71.27607482127118</v>
      </c>
      <c r="L28" s="15">
        <f t="shared" si="0"/>
        <v>55.47326177036771</v>
      </c>
      <c r="M28" s="16">
        <f t="shared" si="0"/>
        <v>48.72722214494367</v>
      </c>
    </row>
    <row r="29" spans="1:13" s="14" customFormat="1" ht="14.25" customHeight="1">
      <c r="A29" s="44" t="s">
        <v>17</v>
      </c>
      <c r="B29" s="22"/>
      <c r="C29" s="15"/>
      <c r="D29" s="15"/>
      <c r="E29" s="15"/>
      <c r="F29" s="15"/>
      <c r="G29" s="15"/>
      <c r="H29" s="22">
        <f aca="true" t="shared" si="1" ref="H29:M29">H26/H7</f>
        <v>1.0313994799833277</v>
      </c>
      <c r="I29" s="15">
        <f t="shared" si="1"/>
        <v>0.2031952846285094</v>
      </c>
      <c r="J29" s="15">
        <f t="shared" si="1"/>
        <v>1.3162527674784603</v>
      </c>
      <c r="K29" s="15">
        <f t="shared" si="1"/>
        <v>0.7711924272393331</v>
      </c>
      <c r="L29" s="15">
        <f t="shared" si="1"/>
        <v>2.278172316762696</v>
      </c>
      <c r="M29" s="16">
        <f t="shared" si="1"/>
        <v>6.131271878646441</v>
      </c>
    </row>
    <row r="30" spans="1:13" s="14" customFormat="1" ht="14.25" customHeight="1">
      <c r="A30" s="46"/>
      <c r="B30" s="11"/>
      <c r="C30" s="12"/>
      <c r="D30" s="12"/>
      <c r="E30" s="12"/>
      <c r="F30" s="12"/>
      <c r="G30" s="12"/>
      <c r="H30" s="19"/>
      <c r="M30" s="20"/>
    </row>
    <row r="31" spans="1:13" s="14" customFormat="1" ht="14.25" customHeight="1">
      <c r="A31" s="106" t="s">
        <v>67</v>
      </c>
      <c r="B31" s="11"/>
      <c r="C31" s="12"/>
      <c r="D31" s="12"/>
      <c r="E31" s="12"/>
      <c r="F31" s="12"/>
      <c r="G31" s="12"/>
      <c r="H31" s="19">
        <v>84583</v>
      </c>
      <c r="I31" s="14">
        <f>H31-J31</f>
        <v>1734</v>
      </c>
      <c r="J31" s="14">
        <v>82849</v>
      </c>
      <c r="K31" s="14">
        <v>30633</v>
      </c>
      <c r="L31" s="14">
        <v>30649</v>
      </c>
      <c r="M31" s="20">
        <v>21567</v>
      </c>
    </row>
    <row r="32" spans="1:13" s="14" customFormat="1" ht="14.25" customHeight="1">
      <c r="A32" s="44" t="s">
        <v>12</v>
      </c>
      <c r="B32" s="11"/>
      <c r="C32" s="15"/>
      <c r="D32" s="15"/>
      <c r="E32" s="15"/>
      <c r="F32" s="15"/>
      <c r="G32" s="15"/>
      <c r="H32" s="26">
        <f>+H31/H31*100</f>
        <v>100</v>
      </c>
      <c r="I32" s="15">
        <f>+I31/H31*100</f>
        <v>2.0500573401274487</v>
      </c>
      <c r="J32" s="15">
        <f>+J31/H31*100</f>
        <v>97.94994265987255</v>
      </c>
      <c r="K32" s="15">
        <f>+K31/J31*100</f>
        <v>36.97449576941182</v>
      </c>
      <c r="L32" s="15">
        <f>+L31/J31*100</f>
        <v>36.99380801216671</v>
      </c>
      <c r="M32" s="16">
        <f>+M31/J31*100</f>
        <v>26.031696218421462</v>
      </c>
    </row>
    <row r="33" spans="1:13" s="14" customFormat="1" ht="14.25" customHeight="1">
      <c r="A33" s="44" t="s">
        <v>17</v>
      </c>
      <c r="B33" s="22"/>
      <c r="C33" s="15"/>
      <c r="D33" s="15"/>
      <c r="E33" s="15"/>
      <c r="F33" s="15"/>
      <c r="G33" s="15"/>
      <c r="H33" s="22">
        <f aca="true" t="shared" si="2" ref="H33:M33">H31/H7</f>
        <v>1.678800389020106</v>
      </c>
      <c r="I33" s="15">
        <f t="shared" si="2"/>
        <v>0.13448115402512797</v>
      </c>
      <c r="J33" s="15">
        <f t="shared" si="2"/>
        <v>2.2099549201098987</v>
      </c>
      <c r="K33" s="15">
        <f t="shared" si="2"/>
        <v>1.0819793727041538</v>
      </c>
      <c r="L33" s="15">
        <f t="shared" si="2"/>
        <v>4.1067935146723835</v>
      </c>
      <c r="M33" s="16">
        <f t="shared" si="2"/>
        <v>12.582847141190198</v>
      </c>
    </row>
    <row r="34" spans="1:13" s="14" customFormat="1" ht="14.25" customHeight="1">
      <c r="A34" s="107"/>
      <c r="B34" s="164"/>
      <c r="C34" s="165"/>
      <c r="D34" s="165"/>
      <c r="E34" s="165"/>
      <c r="F34" s="18"/>
      <c r="G34" s="18"/>
      <c r="H34" s="19"/>
      <c r="M34" s="20"/>
    </row>
    <row r="35" spans="1:13" s="14" customFormat="1" ht="14.25" customHeight="1">
      <c r="A35" s="108" t="s">
        <v>68</v>
      </c>
      <c r="B35" s="11"/>
      <c r="C35" s="12"/>
      <c r="D35" s="12"/>
      <c r="E35" s="12"/>
      <c r="F35" s="12"/>
      <c r="G35" s="12"/>
      <c r="H35" s="19">
        <v>5554</v>
      </c>
      <c r="I35" s="14">
        <f>H35-J35</f>
        <v>862</v>
      </c>
      <c r="J35" s="14">
        <v>4692</v>
      </c>
      <c r="K35" s="14">
        <v>3017</v>
      </c>
      <c r="L35" s="14">
        <v>1235</v>
      </c>
      <c r="M35" s="20">
        <v>440</v>
      </c>
    </row>
    <row r="36" spans="1:13" s="14" customFormat="1" ht="14.25" customHeight="1">
      <c r="A36" s="44" t="s">
        <v>12</v>
      </c>
      <c r="B36" s="26"/>
      <c r="C36" s="15"/>
      <c r="D36" s="15"/>
      <c r="E36" s="15"/>
      <c r="F36" s="15"/>
      <c r="G36" s="15"/>
      <c r="H36" s="26">
        <f>+H35/H35*100</f>
        <v>100</v>
      </c>
      <c r="I36" s="15">
        <f>+I35/H35*100</f>
        <v>15.5203456967951</v>
      </c>
      <c r="J36" s="15">
        <f>+J35/H35*100</f>
        <v>84.4796543032049</v>
      </c>
      <c r="K36" s="15">
        <f>+K35/J35*100</f>
        <v>64.30093776641091</v>
      </c>
      <c r="L36" s="15">
        <f>+L35/J35*100</f>
        <v>26.321398124467176</v>
      </c>
      <c r="M36" s="16">
        <f>+M35/J35*100</f>
        <v>9.377664109121909</v>
      </c>
    </row>
    <row r="37" spans="1:13" s="14" customFormat="1" ht="14.25" customHeight="1">
      <c r="A37" s="44" t="s">
        <v>18</v>
      </c>
      <c r="B37" s="22"/>
      <c r="C37" s="15"/>
      <c r="D37" s="15"/>
      <c r="E37" s="15"/>
      <c r="F37" s="15"/>
      <c r="G37" s="15"/>
      <c r="H37" s="22">
        <f aca="true" t="shared" si="3" ref="H37:M37">H35/H31*100</f>
        <v>6.56633129588688</v>
      </c>
      <c r="I37" s="15">
        <f t="shared" si="3"/>
        <v>49.7116493656286</v>
      </c>
      <c r="J37" s="15">
        <f t="shared" si="3"/>
        <v>5.663315187871912</v>
      </c>
      <c r="K37" s="15">
        <f t="shared" si="3"/>
        <v>9.848855809094767</v>
      </c>
      <c r="L37" s="15">
        <f t="shared" si="3"/>
        <v>4.029495252699925</v>
      </c>
      <c r="M37" s="16">
        <f t="shared" si="3"/>
        <v>2.040153938888116</v>
      </c>
    </row>
    <row r="38" spans="1:13" s="14" customFormat="1" ht="14.25" customHeight="1">
      <c r="A38" s="44" t="s">
        <v>17</v>
      </c>
      <c r="B38" s="22"/>
      <c r="C38" s="15"/>
      <c r="D38" s="15"/>
      <c r="E38" s="15"/>
      <c r="F38" s="15"/>
      <c r="G38" s="15"/>
      <c r="H38" s="22">
        <f aca="true" t="shared" si="4" ref="H38:M38">H35/H7</f>
        <v>0.11023559533969791</v>
      </c>
      <c r="I38" s="15">
        <f t="shared" si="4"/>
        <v>0.06685279975182255</v>
      </c>
      <c r="J38" s="15">
        <f t="shared" si="4"/>
        <v>0.12515671263570646</v>
      </c>
      <c r="K38" s="15">
        <f t="shared" si="4"/>
        <v>0.10656258830178017</v>
      </c>
      <c r="L38" s="15">
        <f t="shared" si="4"/>
        <v>0.1654830497119121</v>
      </c>
      <c r="M38" s="16">
        <f t="shared" si="4"/>
        <v>0.25670945157526254</v>
      </c>
    </row>
    <row r="39" spans="1:13" s="14" customFormat="1" ht="14.25" customHeight="1">
      <c r="A39" s="44"/>
      <c r="B39" s="22"/>
      <c r="C39" s="15"/>
      <c r="D39" s="15"/>
      <c r="E39" s="15"/>
      <c r="F39" s="15"/>
      <c r="G39" s="15"/>
      <c r="H39" s="22"/>
      <c r="I39" s="15"/>
      <c r="J39" s="15"/>
      <c r="K39" s="15"/>
      <c r="L39" s="15"/>
      <c r="M39" s="16"/>
    </row>
    <row r="40" spans="1:13" s="14" customFormat="1" ht="14.25" customHeight="1">
      <c r="A40" s="108" t="s">
        <v>69</v>
      </c>
      <c r="B40" s="11"/>
      <c r="C40" s="12"/>
      <c r="D40" s="12"/>
      <c r="E40" s="12"/>
      <c r="F40" s="12"/>
      <c r="G40" s="12"/>
      <c r="H40" s="19">
        <v>70494</v>
      </c>
      <c r="I40" s="14">
        <f>H40-J40</f>
        <v>101</v>
      </c>
      <c r="J40" s="14">
        <v>70393</v>
      </c>
      <c r="K40" s="14">
        <v>23821</v>
      </c>
      <c r="L40" s="14">
        <v>27047</v>
      </c>
      <c r="M40" s="20">
        <v>19525</v>
      </c>
    </row>
    <row r="41" spans="1:13" s="14" customFormat="1" ht="14.25" customHeight="1">
      <c r="A41" s="44" t="s">
        <v>12</v>
      </c>
      <c r="B41" s="11"/>
      <c r="C41" s="15"/>
      <c r="D41" s="15"/>
      <c r="E41" s="15"/>
      <c r="F41" s="15"/>
      <c r="G41" s="15"/>
      <c r="H41" s="26">
        <f>+H40/H40*100</f>
        <v>100</v>
      </c>
      <c r="I41" s="15">
        <f>+I40/H40*100</f>
        <v>0.1432746049309161</v>
      </c>
      <c r="J41" s="15">
        <f>+J40/H40*100</f>
        <v>99.85672539506908</v>
      </c>
      <c r="K41" s="15">
        <f>+K40/J40*100</f>
        <v>33.840012501243024</v>
      </c>
      <c r="L41" s="15">
        <f>+L40/J40*100</f>
        <v>38.42285454519626</v>
      </c>
      <c r="M41" s="16">
        <f>+M40/J40*100</f>
        <v>27.73713295356072</v>
      </c>
    </row>
    <row r="42" spans="1:13" s="14" customFormat="1" ht="14.25" customHeight="1">
      <c r="A42" s="44" t="s">
        <v>16</v>
      </c>
      <c r="B42" s="22"/>
      <c r="C42" s="15"/>
      <c r="D42" s="15"/>
      <c r="E42" s="15"/>
      <c r="F42" s="15"/>
      <c r="G42" s="15"/>
      <c r="H42" s="22">
        <f aca="true" t="shared" si="5" ref="H42:M42">H40/H31*100</f>
        <v>83.34298854379722</v>
      </c>
      <c r="I42" s="15">
        <f t="shared" si="5"/>
        <v>5.824682814302191</v>
      </c>
      <c r="J42" s="15">
        <f t="shared" si="5"/>
        <v>84.96541901531702</v>
      </c>
      <c r="K42" s="15">
        <f t="shared" si="5"/>
        <v>77.76254366206379</v>
      </c>
      <c r="L42" s="15">
        <f t="shared" si="5"/>
        <v>88.24757740872458</v>
      </c>
      <c r="M42" s="16">
        <f t="shared" si="5"/>
        <v>90.53183103816015</v>
      </c>
    </row>
    <row r="43" spans="1:13" s="14" customFormat="1" ht="14.25" customHeight="1">
      <c r="A43" s="45" t="s">
        <v>17</v>
      </c>
      <c r="B43" s="41"/>
      <c r="C43" s="42"/>
      <c r="D43" s="42"/>
      <c r="E43" s="42"/>
      <c r="F43" s="42"/>
      <c r="G43" s="42"/>
      <c r="H43" s="41">
        <f aca="true" t="shared" si="6" ref="H43:M43">H40/H7</f>
        <v>1.39916241589425</v>
      </c>
      <c r="I43" s="42">
        <f t="shared" si="6"/>
        <v>0.007833100666976888</v>
      </c>
      <c r="J43" s="42">
        <f t="shared" si="6"/>
        <v>1.8776974579209902</v>
      </c>
      <c r="K43" s="42">
        <f t="shared" si="6"/>
        <v>0.8413746821135915</v>
      </c>
      <c r="L43" s="42">
        <f t="shared" si="6"/>
        <v>3.624145785876993</v>
      </c>
      <c r="M43" s="43">
        <f t="shared" si="6"/>
        <v>11.391481913652276</v>
      </c>
    </row>
    <row r="44" spans="1:13" s="18" customFormat="1" ht="14.25" customHeight="1">
      <c r="A44" s="124" t="s">
        <v>54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s="14" customFormat="1" ht="14.25" customHeight="1">
      <c r="A45" s="18" t="s">
        <v>52</v>
      </c>
      <c r="B45" s="18"/>
      <c r="C45" s="18"/>
      <c r="D45" s="18"/>
      <c r="E45" s="18"/>
      <c r="F45" s="18"/>
      <c r="G45" s="18"/>
      <c r="H45" s="18"/>
      <c r="M45" s="18"/>
    </row>
    <row r="46" spans="1:13" s="14" customFormat="1" ht="14.25" customHeight="1">
      <c r="A46" s="131" t="s">
        <v>19</v>
      </c>
      <c r="B46" s="27"/>
      <c r="C46" s="28"/>
      <c r="D46" s="12"/>
      <c r="E46" s="12"/>
      <c r="F46" s="12"/>
      <c r="G46" s="12"/>
      <c r="H46" s="85"/>
      <c r="I46" s="30"/>
      <c r="J46" s="14">
        <v>122382</v>
      </c>
      <c r="K46" s="14">
        <v>39675</v>
      </c>
      <c r="L46" s="14">
        <v>49294</v>
      </c>
      <c r="M46" s="20">
        <v>33414</v>
      </c>
    </row>
    <row r="47" spans="1:13" s="14" customFormat="1" ht="14.25" customHeight="1">
      <c r="A47" s="44" t="s">
        <v>8</v>
      </c>
      <c r="B47" s="27"/>
      <c r="C47" s="28"/>
      <c r="D47" s="12"/>
      <c r="E47" s="15"/>
      <c r="F47" s="15"/>
      <c r="G47" s="15"/>
      <c r="H47" s="85"/>
      <c r="I47" s="30"/>
      <c r="J47" s="14">
        <v>100</v>
      </c>
      <c r="K47" s="14">
        <v>32.42</v>
      </c>
      <c r="L47" s="14">
        <v>40.28</v>
      </c>
      <c r="M47" s="20">
        <v>27.3</v>
      </c>
    </row>
    <row r="48" spans="1:13" s="14" customFormat="1" ht="14.25" customHeight="1">
      <c r="A48" s="109"/>
      <c r="B48" s="31"/>
      <c r="C48" s="32"/>
      <c r="D48" s="12"/>
      <c r="E48" s="12"/>
      <c r="F48" s="12"/>
      <c r="G48" s="12"/>
      <c r="H48" s="19"/>
      <c r="M48" s="20"/>
    </row>
    <row r="49" spans="1:13" s="14" customFormat="1" ht="14.25" customHeight="1">
      <c r="A49" s="108" t="s">
        <v>73</v>
      </c>
      <c r="B49" s="33"/>
      <c r="C49" s="34"/>
      <c r="D49" s="35"/>
      <c r="E49" s="35"/>
      <c r="F49" s="35"/>
      <c r="G49" s="35"/>
      <c r="H49" s="86"/>
      <c r="I49" s="37"/>
      <c r="J49" s="148">
        <v>183.78</v>
      </c>
      <c r="K49" s="148">
        <v>183.43</v>
      </c>
      <c r="L49" s="148">
        <v>189.525</v>
      </c>
      <c r="M49" s="141">
        <v>175.99</v>
      </c>
    </row>
    <row r="50" spans="1:13" s="14" customFormat="1" ht="14.25" customHeight="1">
      <c r="A50" s="109"/>
      <c r="B50" s="31"/>
      <c r="C50" s="32"/>
      <c r="D50" s="18"/>
      <c r="E50" s="18"/>
      <c r="F50" s="18"/>
      <c r="G50" s="18"/>
      <c r="H50" s="19"/>
      <c r="M50" s="20"/>
    </row>
    <row r="51" spans="1:13" s="14" customFormat="1" ht="14.25" customHeight="1">
      <c r="A51" s="108" t="s">
        <v>20</v>
      </c>
      <c r="B51" s="11"/>
      <c r="C51" s="12"/>
      <c r="D51" s="12"/>
      <c r="E51" s="12"/>
      <c r="F51" s="12"/>
      <c r="G51" s="12"/>
      <c r="H51" s="19"/>
      <c r="M51" s="20"/>
    </row>
    <row r="52" spans="1:13" s="14" customFormat="1" ht="14.25" customHeight="1">
      <c r="A52" s="44" t="s">
        <v>21</v>
      </c>
      <c r="B52" s="27"/>
      <c r="C52" s="28"/>
      <c r="D52" s="12"/>
      <c r="E52" s="12"/>
      <c r="F52" s="12"/>
      <c r="G52" s="12"/>
      <c r="H52" s="85"/>
      <c r="I52" s="30"/>
      <c r="J52" s="14">
        <v>2487</v>
      </c>
      <c r="K52" s="14">
        <v>1639</v>
      </c>
      <c r="L52" s="14">
        <v>647</v>
      </c>
      <c r="M52" s="20">
        <v>201</v>
      </c>
    </row>
    <row r="53" spans="1:13" s="14" customFormat="1" ht="14.25" customHeight="1">
      <c r="A53" s="44" t="s">
        <v>22</v>
      </c>
      <c r="B53" s="27"/>
      <c r="C53" s="28"/>
      <c r="D53" s="15"/>
      <c r="E53" s="15"/>
      <c r="F53" s="15"/>
      <c r="G53" s="15"/>
      <c r="H53" s="85"/>
      <c r="I53" s="30"/>
      <c r="J53" s="15">
        <f>J52/J7*100</f>
        <v>6.633945957480861</v>
      </c>
      <c r="K53" s="15">
        <f>K52/K7*100</f>
        <v>5.7890647075445045</v>
      </c>
      <c r="L53" s="15">
        <f>L52/L7*100</f>
        <v>8.669435883692884</v>
      </c>
      <c r="M53" s="16">
        <f>M52/M7*100</f>
        <v>11.726954492415402</v>
      </c>
    </row>
    <row r="54" spans="1:13" s="14" customFormat="1" ht="14.25" customHeight="1">
      <c r="A54" s="44" t="s">
        <v>40</v>
      </c>
      <c r="B54" s="27"/>
      <c r="C54" s="28"/>
      <c r="D54" s="12"/>
      <c r="E54" s="12"/>
      <c r="F54" s="12"/>
      <c r="G54" s="12"/>
      <c r="H54" s="85"/>
      <c r="I54" s="30"/>
      <c r="J54" s="14">
        <v>3630</v>
      </c>
      <c r="K54" s="14">
        <v>1245</v>
      </c>
      <c r="L54" s="14">
        <v>1347</v>
      </c>
      <c r="M54" s="20">
        <v>1039</v>
      </c>
    </row>
    <row r="55" spans="1:13" s="14" customFormat="1" ht="14.25" customHeight="1">
      <c r="A55" s="44" t="s">
        <v>23</v>
      </c>
      <c r="B55" s="27"/>
      <c r="C55" s="28"/>
      <c r="D55" s="15"/>
      <c r="E55" s="15"/>
      <c r="F55" s="15"/>
      <c r="G55" s="15"/>
      <c r="H55" s="85"/>
      <c r="I55" s="30"/>
      <c r="J55" s="15">
        <f>J54/J40*100</f>
        <v>5.156762746295796</v>
      </c>
      <c r="K55" s="15">
        <f>K54/K40*100</f>
        <v>5.2264808362369335</v>
      </c>
      <c r="L55" s="15">
        <f>L54/L40*100</f>
        <v>4.9802196177025175</v>
      </c>
      <c r="M55" s="16">
        <f>M54/M40*100</f>
        <v>5.321382842509603</v>
      </c>
    </row>
    <row r="56" spans="1:13" s="14" customFormat="1" ht="14.25" customHeight="1">
      <c r="A56" s="44"/>
      <c r="B56" s="31"/>
      <c r="C56" s="32"/>
      <c r="D56" s="15"/>
      <c r="E56" s="15"/>
      <c r="F56" s="15"/>
      <c r="G56" s="15"/>
      <c r="H56" s="19"/>
      <c r="M56" s="20"/>
    </row>
    <row r="57" spans="1:13" s="14" customFormat="1" ht="14.25" customHeight="1">
      <c r="A57" s="108" t="s">
        <v>43</v>
      </c>
      <c r="B57" s="19"/>
      <c r="C57" s="18"/>
      <c r="D57" s="18"/>
      <c r="E57" s="18"/>
      <c r="F57" s="18"/>
      <c r="G57" s="18"/>
      <c r="H57" s="19"/>
      <c r="M57" s="20"/>
    </row>
    <row r="58" spans="1:13" s="14" customFormat="1" ht="14.25" customHeight="1">
      <c r="A58" s="110" t="s">
        <v>34</v>
      </c>
      <c r="B58" s="19"/>
      <c r="C58" s="18"/>
      <c r="D58" s="18"/>
      <c r="E58" s="18"/>
      <c r="F58" s="18"/>
      <c r="G58" s="18"/>
      <c r="H58" s="19"/>
      <c r="M58" s="20"/>
    </row>
    <row r="59" spans="1:13" s="14" customFormat="1" ht="14.25" customHeight="1">
      <c r="A59" s="44" t="s">
        <v>21</v>
      </c>
      <c r="B59" s="11"/>
      <c r="C59" s="12"/>
      <c r="D59" s="12"/>
      <c r="E59" s="12"/>
      <c r="F59" s="12"/>
      <c r="G59" s="12"/>
      <c r="H59" s="19">
        <v>21193</v>
      </c>
      <c r="I59" s="14">
        <v>9138</v>
      </c>
      <c r="J59" s="14">
        <v>18669</v>
      </c>
      <c r="K59" s="14">
        <v>12055</v>
      </c>
      <c r="L59" s="14">
        <v>5217</v>
      </c>
      <c r="M59" s="20">
        <v>1397</v>
      </c>
    </row>
    <row r="60" spans="1:13" s="14" customFormat="1" ht="14.25" customHeight="1">
      <c r="A60" s="44" t="s">
        <v>10</v>
      </c>
      <c r="B60" s="22"/>
      <c r="C60" s="15"/>
      <c r="D60" s="15"/>
      <c r="E60" s="15"/>
      <c r="F60" s="15"/>
      <c r="G60" s="15"/>
      <c r="H60" s="22">
        <f aca="true" t="shared" si="7" ref="H60:M60">H59/H7*100</f>
        <v>42.06379135819622</v>
      </c>
      <c r="I60" s="15">
        <f t="shared" si="7"/>
        <v>70.87017217310377</v>
      </c>
      <c r="J60" s="15">
        <f t="shared" si="7"/>
        <v>49.79860759156019</v>
      </c>
      <c r="K60" s="15">
        <f t="shared" si="7"/>
        <v>42.579118395026846</v>
      </c>
      <c r="L60" s="15">
        <f t="shared" si="7"/>
        <v>69.90486399571219</v>
      </c>
      <c r="M60" s="16">
        <f t="shared" si="7"/>
        <v>81.50525087514586</v>
      </c>
    </row>
    <row r="61" spans="1:13" s="14" customFormat="1" ht="14.25" customHeight="1">
      <c r="A61" s="44" t="s">
        <v>24</v>
      </c>
      <c r="B61" s="11"/>
      <c r="C61" s="12"/>
      <c r="D61" s="12"/>
      <c r="E61" s="12"/>
      <c r="F61" s="12"/>
      <c r="G61" s="12"/>
      <c r="H61" s="19">
        <v>57961</v>
      </c>
      <c r="I61" s="14">
        <f>H61-J61</f>
        <v>5217</v>
      </c>
      <c r="J61" s="14">
        <v>52744</v>
      </c>
      <c r="K61" s="14">
        <v>27872</v>
      </c>
      <c r="L61" s="14">
        <v>17019</v>
      </c>
      <c r="M61" s="20">
        <v>7853</v>
      </c>
    </row>
    <row r="62" spans="1:13" s="14" customFormat="1" ht="14.25" customHeight="1">
      <c r="A62" s="44" t="s">
        <v>8</v>
      </c>
      <c r="B62" s="11"/>
      <c r="C62" s="15"/>
      <c r="D62" s="15"/>
      <c r="E62" s="15"/>
      <c r="F62" s="15"/>
      <c r="G62" s="15"/>
      <c r="H62" s="26">
        <f>+H61/H61*100</f>
        <v>100</v>
      </c>
      <c r="I62" s="15">
        <f>+I61/H61*100</f>
        <v>9.00087990200307</v>
      </c>
      <c r="J62" s="15">
        <f>+J61/H61*100</f>
        <v>90.99912009799694</v>
      </c>
      <c r="K62" s="15">
        <f>+K61/J61*100</f>
        <v>52.84392537539815</v>
      </c>
      <c r="L62" s="15">
        <f>+L61/J61*100</f>
        <v>32.2671773092674</v>
      </c>
      <c r="M62" s="16">
        <f>+M61/J61*100</f>
        <v>14.888897315334445</v>
      </c>
    </row>
    <row r="63" spans="1:13" s="14" customFormat="1" ht="14.25" customHeight="1">
      <c r="A63" s="44" t="s">
        <v>25</v>
      </c>
      <c r="B63" s="22"/>
      <c r="C63" s="15"/>
      <c r="D63" s="15"/>
      <c r="E63" s="15"/>
      <c r="F63" s="15"/>
      <c r="G63" s="15"/>
      <c r="H63" s="22">
        <f aca="true" t="shared" si="8" ref="H63:M63">H61/H7</f>
        <v>1.1504078756723497</v>
      </c>
      <c r="I63" s="15">
        <f t="shared" si="8"/>
        <v>0.40460679385760817</v>
      </c>
      <c r="J63" s="15">
        <f t="shared" si="8"/>
        <v>1.4069193630131505</v>
      </c>
      <c r="K63" s="15">
        <f t="shared" si="8"/>
        <v>0.9844588866911557</v>
      </c>
      <c r="L63" s="15">
        <f t="shared" si="8"/>
        <v>2.2804502210907143</v>
      </c>
      <c r="M63" s="16">
        <f t="shared" si="8"/>
        <v>4.581680280046674</v>
      </c>
    </row>
    <row r="64" spans="1:13" s="14" customFormat="1" ht="14.25" customHeight="1">
      <c r="A64" s="44"/>
      <c r="B64" s="22"/>
      <c r="C64" s="15"/>
      <c r="D64" s="15"/>
      <c r="E64" s="15"/>
      <c r="F64" s="15"/>
      <c r="G64" s="15"/>
      <c r="H64" s="22"/>
      <c r="I64" s="15"/>
      <c r="J64" s="15"/>
      <c r="K64" s="15"/>
      <c r="L64" s="15"/>
      <c r="M64" s="16"/>
    </row>
    <row r="65" spans="1:13" s="14" customFormat="1" ht="14.25" customHeight="1">
      <c r="A65" s="108" t="s">
        <v>70</v>
      </c>
      <c r="B65" s="19"/>
      <c r="C65" s="18"/>
      <c r="D65" s="18"/>
      <c r="E65" s="18"/>
      <c r="F65" s="18"/>
      <c r="G65" s="18"/>
      <c r="H65" s="19"/>
      <c r="M65" s="20"/>
    </row>
    <row r="66" spans="1:13" s="14" customFormat="1" ht="14.25" customHeight="1">
      <c r="A66" s="44" t="s">
        <v>26</v>
      </c>
      <c r="B66" s="11"/>
      <c r="C66" s="12"/>
      <c r="D66" s="12"/>
      <c r="E66" s="12"/>
      <c r="F66" s="12"/>
      <c r="G66" s="12"/>
      <c r="H66" s="19">
        <v>14074</v>
      </c>
      <c r="I66" s="14">
        <f>H66-J66</f>
        <v>2171</v>
      </c>
      <c r="J66" s="14">
        <v>11903</v>
      </c>
      <c r="K66" s="14">
        <v>8570</v>
      </c>
      <c r="L66" s="14">
        <v>2669</v>
      </c>
      <c r="M66" s="20">
        <v>664</v>
      </c>
    </row>
    <row r="67" spans="1:13" s="14" customFormat="1" ht="14.25" customHeight="1">
      <c r="A67" s="44" t="s">
        <v>10</v>
      </c>
      <c r="B67" s="22"/>
      <c r="C67" s="15"/>
      <c r="D67" s="15"/>
      <c r="E67" s="15"/>
      <c r="F67" s="15"/>
      <c r="G67" s="15"/>
      <c r="H67" s="22">
        <f aca="true" t="shared" si="9" ref="H67:M67">H66/H7*100</f>
        <v>27.93402536569875</v>
      </c>
      <c r="I67" s="15">
        <f t="shared" si="9"/>
        <v>16.837288661392897</v>
      </c>
      <c r="J67" s="15">
        <f t="shared" si="9"/>
        <v>31.750646856411212</v>
      </c>
      <c r="K67" s="15">
        <f t="shared" si="9"/>
        <v>30.26985024018084</v>
      </c>
      <c r="L67" s="15">
        <f t="shared" si="9"/>
        <v>35.7630979498861</v>
      </c>
      <c r="M67" s="16">
        <f t="shared" si="9"/>
        <v>38.739789964994166</v>
      </c>
    </row>
    <row r="68" spans="1:13" s="14" customFormat="1" ht="14.25" customHeight="1">
      <c r="A68" s="44" t="s">
        <v>27</v>
      </c>
      <c r="B68" s="11"/>
      <c r="C68" s="12"/>
      <c r="D68" s="12"/>
      <c r="E68" s="12"/>
      <c r="F68" s="12"/>
      <c r="G68" s="12"/>
      <c r="H68" s="19">
        <v>41709</v>
      </c>
      <c r="I68" s="14">
        <f>H68-J68</f>
        <v>6169</v>
      </c>
      <c r="J68" s="14">
        <v>35540</v>
      </c>
      <c r="K68" s="14">
        <v>24256</v>
      </c>
      <c r="L68" s="14">
        <v>8659</v>
      </c>
      <c r="M68" s="20">
        <v>2625</v>
      </c>
    </row>
    <row r="69" spans="1:13" s="14" customFormat="1" ht="14.25" customHeight="1">
      <c r="A69" s="44" t="s">
        <v>12</v>
      </c>
      <c r="B69" s="11"/>
      <c r="C69" s="15"/>
      <c r="D69" s="15"/>
      <c r="E69" s="15"/>
      <c r="F69" s="15"/>
      <c r="G69" s="15"/>
      <c r="H69" s="26">
        <f>+H68/H68*100</f>
        <v>100</v>
      </c>
      <c r="I69" s="15">
        <f>+I68/H68*100</f>
        <v>14.790572778057493</v>
      </c>
      <c r="J69" s="15">
        <f>+J68/H68*100</f>
        <v>85.2094272219425</v>
      </c>
      <c r="K69" s="15">
        <f>+K68/J68*100</f>
        <v>68.24985931344963</v>
      </c>
      <c r="L69" s="15">
        <f>+L68/J68*100</f>
        <v>24.36409679234665</v>
      </c>
      <c r="M69" s="16">
        <f>+M68/J68*100</f>
        <v>7.3860438942037145</v>
      </c>
    </row>
    <row r="70" spans="1:13" s="14" customFormat="1" ht="14.25" customHeight="1">
      <c r="A70" s="44" t="s">
        <v>35</v>
      </c>
      <c r="B70" s="22"/>
      <c r="C70" s="15"/>
      <c r="D70" s="15"/>
      <c r="E70" s="15"/>
      <c r="F70" s="15"/>
      <c r="G70" s="15"/>
      <c r="H70" s="22">
        <f aca="true" t="shared" si="10" ref="H70:M70">H68/H7</f>
        <v>0.8278387551356609</v>
      </c>
      <c r="I70" s="15">
        <f t="shared" si="10"/>
        <v>0.4784395843027765</v>
      </c>
      <c r="J70" s="15">
        <f t="shared" si="10"/>
        <v>0.9480114166822268</v>
      </c>
      <c r="K70" s="15">
        <f t="shared" si="10"/>
        <v>0.8567391918621079</v>
      </c>
      <c r="L70" s="15">
        <f t="shared" si="10"/>
        <v>1.1602572691946937</v>
      </c>
      <c r="M70" s="16">
        <f t="shared" si="10"/>
        <v>1.5315052508751459</v>
      </c>
    </row>
    <row r="71" spans="1:13" s="14" customFormat="1" ht="9.75" customHeight="1">
      <c r="A71" s="44"/>
      <c r="B71" s="22"/>
      <c r="C71" s="15"/>
      <c r="D71" s="15"/>
      <c r="E71" s="15"/>
      <c r="F71" s="15"/>
      <c r="G71" s="15"/>
      <c r="H71" s="22"/>
      <c r="I71" s="15"/>
      <c r="J71" s="15"/>
      <c r="K71" s="15"/>
      <c r="L71" s="15"/>
      <c r="M71" s="16"/>
    </row>
    <row r="72" spans="1:13" s="14" customFormat="1" ht="14.25" customHeight="1">
      <c r="A72" s="108" t="s">
        <v>71</v>
      </c>
      <c r="B72" s="19"/>
      <c r="C72" s="18"/>
      <c r="D72" s="18"/>
      <c r="E72" s="18"/>
      <c r="F72" s="18"/>
      <c r="G72" s="18"/>
      <c r="H72" s="19"/>
      <c r="M72" s="20"/>
    </row>
    <row r="73" spans="1:13" s="14" customFormat="1" ht="14.25" customHeight="1">
      <c r="A73" s="44" t="s">
        <v>26</v>
      </c>
      <c r="B73" s="11"/>
      <c r="C73" s="12"/>
      <c r="D73" s="12"/>
      <c r="E73" s="12"/>
      <c r="F73" s="12"/>
      <c r="G73" s="12"/>
      <c r="H73" s="19">
        <v>41833</v>
      </c>
      <c r="I73" s="14">
        <f>H73-J73</f>
        <v>9194</v>
      </c>
      <c r="J73" s="14">
        <v>32639</v>
      </c>
      <c r="K73" s="14">
        <v>24270</v>
      </c>
      <c r="L73" s="14">
        <v>6802</v>
      </c>
      <c r="M73" s="20">
        <v>1567</v>
      </c>
    </row>
    <row r="74" spans="1:13" s="14" customFormat="1" ht="14.25" customHeight="1">
      <c r="A74" s="44" t="s">
        <v>28</v>
      </c>
      <c r="B74" s="22"/>
      <c r="C74" s="15"/>
      <c r="D74" s="15"/>
      <c r="E74" s="15"/>
      <c r="F74" s="15"/>
      <c r="G74" s="15"/>
      <c r="H74" s="22">
        <f aca="true" t="shared" si="11" ref="H74:M74">H73/H7*100</f>
        <v>83.02999027449735</v>
      </c>
      <c r="I74" s="15">
        <f t="shared" si="11"/>
        <v>71.30448270513418</v>
      </c>
      <c r="J74" s="15">
        <f t="shared" si="11"/>
        <v>87.06287177572088</v>
      </c>
      <c r="K74" s="15">
        <f t="shared" si="11"/>
        <v>85.72336818310256</v>
      </c>
      <c r="L74" s="15">
        <f t="shared" si="11"/>
        <v>91.1429719951762</v>
      </c>
      <c r="M74" s="16">
        <f t="shared" si="11"/>
        <v>91.42357059509918</v>
      </c>
    </row>
    <row r="75" spans="1:13" s="14" customFormat="1" ht="14.25" customHeight="1">
      <c r="A75" s="44" t="s">
        <v>29</v>
      </c>
      <c r="B75" s="11"/>
      <c r="C75" s="12"/>
      <c r="D75" s="12"/>
      <c r="E75" s="12"/>
      <c r="F75" s="12"/>
      <c r="G75" s="12"/>
      <c r="H75" s="19">
        <v>418759</v>
      </c>
      <c r="I75" s="14">
        <f>H75-J75</f>
        <v>68669</v>
      </c>
      <c r="J75" s="14">
        <v>350090</v>
      </c>
      <c r="K75" s="14">
        <v>236737</v>
      </c>
      <c r="L75" s="14">
        <v>87866</v>
      </c>
      <c r="M75" s="20">
        <v>25487</v>
      </c>
    </row>
    <row r="76" spans="1:13" s="14" customFormat="1" ht="14.25" customHeight="1">
      <c r="A76" s="44" t="s">
        <v>8</v>
      </c>
      <c r="B76" s="11"/>
      <c r="C76" s="15"/>
      <c r="D76" s="15"/>
      <c r="E76" s="15"/>
      <c r="F76" s="15"/>
      <c r="G76" s="15"/>
      <c r="H76" s="26">
        <f>+H75/H75*100</f>
        <v>100</v>
      </c>
      <c r="I76" s="15">
        <f>+I75/H75*100</f>
        <v>16.398214724937255</v>
      </c>
      <c r="J76" s="15">
        <f>+J75/H75*100</f>
        <v>83.60178527506275</v>
      </c>
      <c r="K76" s="15">
        <f>+K75/J75*100</f>
        <v>67.62175440600988</v>
      </c>
      <c r="L76" s="15">
        <f>+L75/J75*100</f>
        <v>25.098117626895938</v>
      </c>
      <c r="M76" s="16">
        <f>+M75/J75*100</f>
        <v>7.280127967094176</v>
      </c>
    </row>
    <row r="77" spans="1:13" s="14" customFormat="1" ht="14.25" customHeight="1">
      <c r="A77" s="44" t="s">
        <v>36</v>
      </c>
      <c r="B77" s="22"/>
      <c r="C77" s="15"/>
      <c r="D77" s="15"/>
      <c r="E77" s="15"/>
      <c r="F77" s="15"/>
      <c r="G77" s="15"/>
      <c r="H77" s="22">
        <f aca="true" t="shared" si="12" ref="H77:M77">H75/H7</f>
        <v>8.311513804259373</v>
      </c>
      <c r="I77" s="15">
        <f t="shared" si="12"/>
        <v>5.325655343570653</v>
      </c>
      <c r="J77" s="15">
        <f t="shared" si="12"/>
        <v>9.3384726186348</v>
      </c>
      <c r="K77" s="15">
        <f t="shared" si="12"/>
        <v>8.361719412263351</v>
      </c>
      <c r="L77" s="15">
        <f t="shared" si="12"/>
        <v>11.77354951092054</v>
      </c>
      <c r="M77" s="16">
        <f t="shared" si="12"/>
        <v>14.869894982497083</v>
      </c>
    </row>
    <row r="78" spans="1:13" s="14" customFormat="1" ht="11.25" customHeight="1">
      <c r="A78" s="44"/>
      <c r="B78" s="22"/>
      <c r="C78" s="15"/>
      <c r="D78" s="15"/>
      <c r="E78" s="15"/>
      <c r="F78" s="15"/>
      <c r="G78" s="15"/>
      <c r="H78" s="22"/>
      <c r="I78" s="15"/>
      <c r="J78" s="15"/>
      <c r="K78" s="15"/>
      <c r="L78" s="15"/>
      <c r="M78" s="16"/>
    </row>
    <row r="79" spans="1:13" s="14" customFormat="1" ht="14.25" customHeight="1">
      <c r="A79" s="108" t="s">
        <v>72</v>
      </c>
      <c r="B79" s="11"/>
      <c r="C79" s="12"/>
      <c r="D79" s="12"/>
      <c r="E79" s="12"/>
      <c r="F79" s="12"/>
      <c r="G79" s="12"/>
      <c r="H79" s="19"/>
      <c r="M79" s="20"/>
    </row>
    <row r="80" spans="1:13" s="14" customFormat="1" ht="14.25" customHeight="1">
      <c r="A80" s="44" t="s">
        <v>26</v>
      </c>
      <c r="B80" s="11"/>
      <c r="C80" s="12"/>
      <c r="D80" s="12"/>
      <c r="E80" s="12"/>
      <c r="F80" s="12"/>
      <c r="G80" s="12"/>
      <c r="H80" s="19">
        <v>35818</v>
      </c>
      <c r="I80" s="14">
        <f>H80-J80</f>
        <v>7264</v>
      </c>
      <c r="J80" s="14">
        <v>28554</v>
      </c>
      <c r="K80" s="14">
        <v>20815</v>
      </c>
      <c r="L80" s="14">
        <v>6249</v>
      </c>
      <c r="M80" s="20">
        <v>1490</v>
      </c>
    </row>
    <row r="81" spans="1:13" s="14" customFormat="1" ht="14.25" customHeight="1">
      <c r="A81" s="44" t="s">
        <v>28</v>
      </c>
      <c r="B81" s="22"/>
      <c r="C81" s="15"/>
      <c r="D81" s="15"/>
      <c r="E81" s="15"/>
      <c r="F81" s="15"/>
      <c r="G81" s="15"/>
      <c r="H81" s="22">
        <f aca="true" t="shared" si="13" ref="H81:M81">H80/H7*100</f>
        <v>71.0914395728718</v>
      </c>
      <c r="I81" s="15">
        <f t="shared" si="13"/>
        <v>56.33628044051496</v>
      </c>
      <c r="J81" s="15">
        <f t="shared" si="13"/>
        <v>76.16634212702392</v>
      </c>
      <c r="K81" s="15">
        <f t="shared" si="13"/>
        <v>73.52006216445324</v>
      </c>
      <c r="L81" s="15">
        <f t="shared" si="13"/>
        <v>83.73308321050516</v>
      </c>
      <c r="M81" s="16">
        <f t="shared" si="13"/>
        <v>86.93115519253209</v>
      </c>
    </row>
    <row r="82" spans="1:13" s="14" customFormat="1" ht="14.25" customHeight="1">
      <c r="A82" s="44" t="s">
        <v>30</v>
      </c>
      <c r="B82" s="11"/>
      <c r="C82" s="12"/>
      <c r="D82" s="12"/>
      <c r="E82" s="12"/>
      <c r="F82" s="12"/>
      <c r="G82" s="12"/>
      <c r="H82" s="19">
        <v>237136</v>
      </c>
      <c r="I82" s="14">
        <f>H82-J82</f>
        <v>38805</v>
      </c>
      <c r="J82" s="14">
        <v>198331</v>
      </c>
      <c r="K82" s="14">
        <v>130678</v>
      </c>
      <c r="L82" s="14">
        <v>51416</v>
      </c>
      <c r="M82" s="20">
        <v>16237</v>
      </c>
    </row>
    <row r="83" spans="1:14" s="14" customFormat="1" ht="14.25" customHeight="1">
      <c r="A83" s="44" t="s">
        <v>8</v>
      </c>
      <c r="B83" s="11"/>
      <c r="C83" s="15"/>
      <c r="D83" s="15"/>
      <c r="E83" s="15"/>
      <c r="F83" s="15"/>
      <c r="G83" s="15"/>
      <c r="H83" s="26">
        <f>+H82/H82*100</f>
        <v>100</v>
      </c>
      <c r="I83" s="15">
        <f>+I82/H82*100</f>
        <v>16.364027393563187</v>
      </c>
      <c r="J83" s="15">
        <f>+J82/H82*100</f>
        <v>83.63597260643681</v>
      </c>
      <c r="K83" s="15">
        <f>+K82/J82*100</f>
        <v>65.8888423897424</v>
      </c>
      <c r="L83" s="15">
        <f>+L82/J82*100</f>
        <v>25.92433860566427</v>
      </c>
      <c r="M83" s="16">
        <f>+M82/J82*100</f>
        <v>8.186819004593332</v>
      </c>
      <c r="N83" s="21"/>
    </row>
    <row r="84" spans="1:13" s="14" customFormat="1" ht="14.25" customHeight="1">
      <c r="A84" s="45" t="s">
        <v>37</v>
      </c>
      <c r="B84" s="41"/>
      <c r="C84" s="42"/>
      <c r="D84" s="42"/>
      <c r="E84" s="42"/>
      <c r="F84" s="42"/>
      <c r="G84" s="42"/>
      <c r="H84" s="41">
        <f aca="true" t="shared" si="14" ref="H84:M84">H82/H7</f>
        <v>4.706666931306194</v>
      </c>
      <c r="I84" s="42">
        <f t="shared" si="14"/>
        <v>3.0095393206142393</v>
      </c>
      <c r="J84" s="42">
        <f t="shared" si="14"/>
        <v>5.290378511029902</v>
      </c>
      <c r="K84" s="42">
        <f t="shared" si="14"/>
        <v>4.615640011302628</v>
      </c>
      <c r="L84" s="42">
        <f t="shared" si="14"/>
        <v>6.889454642904998</v>
      </c>
      <c r="M84" s="43">
        <f t="shared" si="14"/>
        <v>9.47316219369895</v>
      </c>
    </row>
    <row r="85" spans="1:13" s="14" customFormat="1" ht="14.25" customHeight="1">
      <c r="A85" s="124" t="s">
        <v>54</v>
      </c>
      <c r="B85" s="11"/>
      <c r="C85" s="15"/>
      <c r="D85" s="15"/>
      <c r="E85" s="15"/>
      <c r="F85" s="15"/>
      <c r="G85" s="15"/>
      <c r="H85" s="17"/>
      <c r="I85" s="15"/>
      <c r="J85" s="15"/>
      <c r="K85" s="15"/>
      <c r="L85" s="15"/>
      <c r="M85" s="15"/>
    </row>
    <row r="86" spans="1:13" s="14" customFormat="1" ht="14.25" customHeight="1">
      <c r="A86" s="136" t="s">
        <v>52</v>
      </c>
      <c r="B86" s="18"/>
      <c r="C86" s="18"/>
      <c r="D86" s="18"/>
      <c r="E86" s="18"/>
      <c r="F86" s="18"/>
      <c r="G86" s="18"/>
      <c r="H86" s="18"/>
      <c r="M86" s="18"/>
    </row>
  </sheetData>
  <mergeCells count="11">
    <mergeCell ref="B34:E34"/>
    <mergeCell ref="A1:M1"/>
    <mergeCell ref="A4:A6"/>
    <mergeCell ref="B4:G4"/>
    <mergeCell ref="H4:M4"/>
    <mergeCell ref="B5:B6"/>
    <mergeCell ref="C5:C6"/>
    <mergeCell ref="D5:G5"/>
    <mergeCell ref="H5:H6"/>
    <mergeCell ref="I5:I6"/>
    <mergeCell ref="J5:M5"/>
  </mergeCells>
  <printOptions/>
  <pageMargins left="0.75" right="0.75" top="1" bottom="1" header="0.5" footer="0.5"/>
  <pageSetup firstPageNumber="37" useFirstPageNumber="1" horizontalDpi="600" verticalDpi="600" orientation="portrait" r:id="rId1"/>
  <headerFooter alignWithMargins="0">
    <oddFooter>&amp;L&amp;"Arial Narrow,Regular"&amp;8Zila Series : Noakhali&amp;C&amp;"Arial Narrow,Regular"&amp;8&amp;P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2011-05-21T09:23:21Z</cp:lastPrinted>
  <dcterms:created xsi:type="dcterms:W3CDTF">2009-03-04T05:13:22Z</dcterms:created>
  <dcterms:modified xsi:type="dcterms:W3CDTF">2011-05-21T09:23:33Z</dcterms:modified>
  <cp:category/>
  <cp:version/>
  <cp:contentType/>
  <cp:contentStatus/>
</cp:coreProperties>
</file>