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4" activeTab="8"/>
  </bookViews>
  <sheets>
    <sheet name="Rangpur_dist" sheetId="1" r:id="rId1"/>
    <sheet name="Badarganj" sheetId="2" r:id="rId2"/>
    <sheet name="Gangachara" sheetId="3" r:id="rId3"/>
    <sheet name="Kaunia" sheetId="4" r:id="rId4"/>
    <sheet name="Rangpur Sarar" sheetId="5" r:id="rId5"/>
    <sheet name="Mitha Pukur" sheetId="6" r:id="rId6"/>
    <sheet name="Pirgacha" sheetId="7" r:id="rId7"/>
    <sheet name="Pirganj" sheetId="8" r:id="rId8"/>
    <sheet name="Taraganj" sheetId="9" r:id="rId9"/>
  </sheets>
  <definedNames>
    <definedName name="_xlnm.Print_Area" localSheetId="1">'Badarganj'!$A$1:$M$83</definedName>
    <definedName name="_xlnm.Print_Area" localSheetId="2">'Gangachara'!$A$1:$M$85</definedName>
    <definedName name="_xlnm.Print_Area" localSheetId="0">'Rangpur_dist'!$A$1:$N$82</definedName>
    <definedName name="_xlnm.Print_Titles" localSheetId="1">'Badarganj'!$1:$6</definedName>
    <definedName name="_xlnm.Print_Titles" localSheetId="2">'Gangachara'!$1:$6</definedName>
    <definedName name="_xlnm.Print_Titles" localSheetId="3">'Kaunia'!$1:$6</definedName>
    <definedName name="_xlnm.Print_Titles" localSheetId="5">'Mitha Pukur'!$1:$6</definedName>
    <definedName name="_xlnm.Print_Titles" localSheetId="6">'Pirgacha'!$1:$6</definedName>
    <definedName name="_xlnm.Print_Titles" localSheetId="7">'Pirganj'!$1:$6</definedName>
    <definedName name="_xlnm.Print_Titles" localSheetId="4">'Rangpur Sarar'!$1:$6</definedName>
    <definedName name="_xlnm.Print_Titles" localSheetId="0">'Rangpur_dist'!$1:$6</definedName>
    <definedName name="_xlnm.Print_Titles" localSheetId="8">'Taraganj'!$1:$6</definedName>
  </definedNames>
  <calcPr fullCalcOnLoad="1"/>
</workbook>
</file>

<file path=xl/sharedStrings.xml><?xml version="1.0" encoding="utf-8"?>
<sst xmlns="http://schemas.openxmlformats.org/spreadsheetml/2006/main" count="809" uniqueCount="75">
  <si>
    <t>(Area in acres)</t>
  </si>
  <si>
    <t>Items</t>
  </si>
  <si>
    <t>All Holdings</t>
  </si>
  <si>
    <t>Farm Holdings</t>
  </si>
  <si>
    <t>Total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</si>
  <si>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</si>
  <si>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</si>
  <si>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</si>
  <si>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</si>
  <si>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</si>
  <si>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</si>
  <si>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</si>
  <si>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</si>
  <si>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</si>
  <si>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</si>
  <si>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</si>
  <si>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</si>
  <si>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</si>
  <si>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</si>
  <si>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</si>
  <si>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</si>
  <si>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</si>
  <si>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</si>
  <si>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</si>
  <si>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</si>
  <si>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</si>
  <si>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</si>
  <si>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</si>
  <si>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</si>
  <si>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</si>
  <si>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>Number of Goat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</si>
  <si>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</si>
  <si>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</si>
  <si>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</si>
  <si>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</si>
  <si>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</si>
  <si>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</si>
  <si>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</si>
  <si>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</si>
  <si>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</si>
  <si>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</si>
  <si>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>No. of Ducks per Holding</t>
  </si>
  <si>
    <t>9. Intensity of Cropping(%)</t>
  </si>
  <si>
    <t>* Proportion of small, medium and large holdings are based on total farm holdings.</t>
  </si>
  <si>
    <t>*Total</t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</si>
  <si>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</si>
  <si>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</si>
  <si>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</si>
  <si>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t xml:space="preserve">4.1 :  COMPARISON OF 2008  WITH 1996 AGRICULTURE CENSUS </t>
  </si>
  <si>
    <t xml:space="preserve">4.2 :  COMPARISON OF 2008  WITH 1996 AGRICULTURE CENSUS </t>
  </si>
  <si>
    <t xml:space="preserve">4.3:COMPARISON OF 2008  WITH 1996 AGRICULTURE CENSUS </t>
  </si>
  <si>
    <t xml:space="preserve">4.4 :  COMPARISON OF 2008  WITH 1996 AGRICULTURE CENSUS  </t>
  </si>
  <si>
    <t xml:space="preserve">4.5: COMPARISON OF 2008  WITH 1996 AGRICULTURE CENSUS </t>
  </si>
  <si>
    <t xml:space="preserve">4.6 :  COMPARISON OF 2008  WITH 1996 AGRICULTURE CENSUS </t>
  </si>
  <si>
    <t xml:space="preserve"> 4.7 :  COMPARISON OF 2008  WITH 1996 AGRICULTURE CENSUS   </t>
  </si>
  <si>
    <t xml:space="preserve">4.8 :  COMPARISON OF 2008  WITH 1996 AGRICULTURE CENSUS </t>
  </si>
  <si>
    <t xml:space="preserve"> 4.9 : COMPARISON OF 2008  WITH 1996 AGRICULTURE CENSUS </t>
  </si>
  <si>
    <t>Number of fowls</t>
  </si>
  <si>
    <t>9.  Intensity of cropping(%)</t>
  </si>
  <si>
    <t>9. Intensity of cropping(%)</t>
  </si>
  <si>
    <t xml:space="preserve"> (d) Ducks</t>
  </si>
  <si>
    <t>Zila :  85 Rangpur (Rural)</t>
  </si>
  <si>
    <t xml:space="preserve">Zila : 85 Rangpur </t>
  </si>
  <si>
    <t xml:space="preserve">Zila :   85 Rangpur </t>
  </si>
  <si>
    <t xml:space="preserve">Zila :  85 Rangpur </t>
  </si>
  <si>
    <t xml:space="preserve"> Upazila: 03-Badarganj</t>
  </si>
  <si>
    <t>Upazilla: 27-Gangachara</t>
  </si>
  <si>
    <t xml:space="preserve"> Upazila: 42-Kaunia</t>
  </si>
  <si>
    <t xml:space="preserve"> Upazila: 49-Rangpur Sadar</t>
  </si>
  <si>
    <t xml:space="preserve"> Upazila: 58-Mitha Pukur</t>
  </si>
  <si>
    <t xml:space="preserve"> Upazila: 73-Pirgacha</t>
  </si>
  <si>
    <t xml:space="preserve"> Upazila: 76-Pirganj</t>
  </si>
  <si>
    <t xml:space="preserve"> Upazila: 92-Taraganj</t>
  </si>
  <si>
    <t xml:space="preserve">6. Homestead Area </t>
  </si>
  <si>
    <t>11. Livestock and Poultry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</si>
</sst>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00000"/>
    <numFmt numFmtId="179" formatCode="0.0"/>
    <numFmt numFmtId="180" formatCode="0.00000000"/>
    <numFmt numFmtId="181" formatCode="0.0000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13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shrinkToFit="1"/>
    </xf>
    <xf numFmtId="0" fontId="6" fillId="0" borderId="13" xfId="0" applyFont="1" applyFill="1" applyBorder="1" applyAlignment="1">
      <alignment vertical="top" shrinkToFit="1"/>
    </xf>
    <xf numFmtId="2" fontId="8" fillId="0" borderId="0" xfId="0" applyNumberFormat="1" applyFont="1" applyFill="1" applyBorder="1" applyAlignment="1">
      <alignment vertical="top" shrinkToFit="1"/>
    </xf>
    <xf numFmtId="2" fontId="8" fillId="0" borderId="13" xfId="0" applyNumberFormat="1" applyFont="1" applyFill="1" applyBorder="1" applyAlignment="1">
      <alignment vertical="top" shrinkToFit="1"/>
    </xf>
    <xf numFmtId="1" fontId="8" fillId="0" borderId="0" xfId="0" applyNumberFormat="1" applyFont="1" applyFill="1" applyBorder="1" applyAlignment="1">
      <alignment vertical="top" shrinkToFit="1"/>
    </xf>
    <xf numFmtId="0" fontId="6" fillId="0" borderId="12" xfId="0" applyFont="1" applyFill="1" applyBorder="1" applyAlignment="1">
      <alignment vertical="top" shrinkToFit="1"/>
    </xf>
    <xf numFmtId="2" fontId="8" fillId="0" borderId="12" xfId="0" applyNumberFormat="1" applyFont="1" applyFill="1" applyBorder="1" applyAlignment="1">
      <alignment vertical="top" shrinkToFit="1"/>
    </xf>
    <xf numFmtId="2" fontId="6" fillId="0" borderId="12" xfId="0" applyNumberFormat="1" applyFont="1" applyFill="1" applyBorder="1" applyAlignment="1">
      <alignment vertical="top" shrinkToFit="1"/>
    </xf>
    <xf numFmtId="2" fontId="6" fillId="0" borderId="0" xfId="0" applyNumberFormat="1" applyFont="1" applyFill="1" applyBorder="1" applyAlignment="1">
      <alignment vertical="top" shrinkToFit="1"/>
    </xf>
    <xf numFmtId="2" fontId="6" fillId="0" borderId="13" xfId="0" applyNumberFormat="1" applyFont="1" applyFill="1" applyBorder="1" applyAlignment="1">
      <alignment vertical="top" shrinkToFit="1"/>
    </xf>
    <xf numFmtId="0" fontId="8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shrinkToFit="1"/>
    </xf>
    <xf numFmtId="0" fontId="9" fillId="0" borderId="0" xfId="0" applyFont="1" applyFill="1" applyBorder="1" applyAlignment="1">
      <alignment vertical="top" shrinkToFit="1"/>
    </xf>
    <xf numFmtId="1" fontId="8" fillId="0" borderId="12" xfId="0" applyNumberFormat="1" applyFont="1" applyFill="1" applyBorder="1" applyAlignment="1">
      <alignment vertical="top" shrinkToFit="1"/>
    </xf>
    <xf numFmtId="1" fontId="6" fillId="0" borderId="0" xfId="0" applyNumberFormat="1" applyFont="1" applyFill="1" applyBorder="1" applyAlignment="1">
      <alignment vertical="top" shrinkToFit="1"/>
    </xf>
    <xf numFmtId="0" fontId="9" fillId="0" borderId="11" xfId="0" applyFont="1" applyFill="1" applyBorder="1" applyAlignment="1">
      <alignment vertical="top" wrapText="1"/>
    </xf>
    <xf numFmtId="2" fontId="8" fillId="0" borderId="14" xfId="0" applyNumberFormat="1" applyFont="1" applyFill="1" applyBorder="1" applyAlignment="1">
      <alignment vertical="top" shrinkToFit="1"/>
    </xf>
    <xf numFmtId="2" fontId="8" fillId="0" borderId="15" xfId="0" applyNumberFormat="1" applyFont="1" applyFill="1" applyBorder="1" applyAlignment="1">
      <alignment vertical="top" shrinkToFit="1"/>
    </xf>
    <xf numFmtId="2" fontId="8" fillId="0" borderId="16" xfId="0" applyNumberFormat="1" applyFont="1" applyFill="1" applyBorder="1" applyAlignment="1">
      <alignment vertical="top" shrinkToFit="1"/>
    </xf>
    <xf numFmtId="0" fontId="6" fillId="20" borderId="12" xfId="0" applyFont="1" applyFill="1" applyBorder="1" applyAlignment="1">
      <alignment vertical="top" shrinkToFit="1"/>
    </xf>
    <xf numFmtId="0" fontId="6" fillId="20" borderId="0" xfId="0" applyFont="1" applyFill="1" applyBorder="1" applyAlignment="1">
      <alignment vertical="top" shrinkToFit="1"/>
    </xf>
    <xf numFmtId="0" fontId="8" fillId="20" borderId="12" xfId="0" applyFont="1" applyFill="1" applyBorder="1" applyAlignment="1">
      <alignment vertical="top" shrinkToFit="1"/>
    </xf>
    <xf numFmtId="0" fontId="8" fillId="20" borderId="0" xfId="0" applyFont="1" applyFill="1" applyBorder="1" applyAlignment="1">
      <alignment vertical="top" shrinkToFi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shrinkToFit="1"/>
    </xf>
    <xf numFmtId="0" fontId="9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 shrinkToFit="1"/>
    </xf>
    <xf numFmtId="0" fontId="27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vertical="top" shrinkToFit="1"/>
    </xf>
    <xf numFmtId="2" fontId="6" fillId="0" borderId="0" xfId="0" applyNumberFormat="1" applyFont="1" applyFill="1" applyAlignment="1">
      <alignment vertical="top" shrinkToFit="1"/>
    </xf>
    <xf numFmtId="0" fontId="8" fillId="0" borderId="12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 shrinkToFit="1"/>
    </xf>
    <xf numFmtId="0" fontId="7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shrinkToFit="1"/>
    </xf>
    <xf numFmtId="0" fontId="28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8" fillId="0" borderId="11" xfId="0" applyFont="1" applyFill="1" applyBorder="1" applyAlignment="1">
      <alignment vertical="top" wrapText="1" shrinkToFit="1"/>
    </xf>
    <xf numFmtId="0" fontId="6" fillId="0" borderId="11" xfId="0" applyFont="1" applyFill="1" applyBorder="1" applyAlignment="1">
      <alignment vertical="top" wrapText="1" shrinkToFit="1"/>
    </xf>
    <xf numFmtId="0" fontId="28" fillId="0" borderId="11" xfId="0" applyFont="1" applyFill="1" applyBorder="1" applyAlignment="1">
      <alignment vertical="top" wrapText="1" shrinkToFit="1"/>
    </xf>
    <xf numFmtId="0" fontId="6" fillId="0" borderId="0" xfId="0" applyFont="1" applyBorder="1" applyAlignment="1">
      <alignment vertical="top" shrinkToFit="1"/>
    </xf>
    <xf numFmtId="0" fontId="27" fillId="0" borderId="11" xfId="0" applyFont="1" applyFill="1" applyBorder="1" applyAlignment="1">
      <alignment vertical="top" wrapText="1" shrinkToFit="1"/>
    </xf>
    <xf numFmtId="0" fontId="7" fillId="0" borderId="17" xfId="0" applyFont="1" applyFill="1" applyBorder="1" applyAlignment="1">
      <alignment vertical="top" wrapText="1" shrinkToFit="1"/>
    </xf>
    <xf numFmtId="0" fontId="8" fillId="0" borderId="18" xfId="0" applyFont="1" applyFill="1" applyBorder="1" applyAlignment="1">
      <alignment vertical="top" shrinkToFit="1"/>
    </xf>
    <xf numFmtId="0" fontId="8" fillId="0" borderId="13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15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6" fillId="0" borderId="18" xfId="0" applyFont="1" applyBorder="1" applyAlignment="1">
      <alignment vertical="top" shrinkToFit="1"/>
    </xf>
    <xf numFmtId="0" fontId="6" fillId="0" borderId="13" xfId="0" applyFont="1" applyBorder="1" applyAlignment="1">
      <alignment vertical="top" shrinkToFit="1"/>
    </xf>
    <xf numFmtId="1" fontId="6" fillId="0" borderId="0" xfId="0" applyNumberFormat="1" applyFont="1" applyAlignment="1">
      <alignment vertical="top" shrinkToFit="1"/>
    </xf>
    <xf numFmtId="1" fontId="6" fillId="0" borderId="13" xfId="0" applyNumberFormat="1" applyFont="1" applyBorder="1" applyAlignment="1">
      <alignment vertical="top" shrinkToFit="1"/>
    </xf>
    <xf numFmtId="0" fontId="6" fillId="0" borderId="18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shrinkToFit="1"/>
    </xf>
    <xf numFmtId="0" fontId="6" fillId="0" borderId="20" xfId="0" applyFont="1" applyBorder="1" applyAlignment="1">
      <alignment vertical="top" shrinkToFit="1"/>
    </xf>
    <xf numFmtId="0" fontId="6" fillId="0" borderId="0" xfId="0" applyFont="1" applyBorder="1" applyAlignment="1">
      <alignment vertical="top"/>
    </xf>
    <xf numFmtId="0" fontId="6" fillId="2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shrinkToFit="1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 vertical="top" shrinkToFit="1"/>
    </xf>
    <xf numFmtId="1" fontId="8" fillId="0" borderId="13" xfId="0" applyNumberFormat="1" applyFont="1" applyFill="1" applyBorder="1" applyAlignment="1">
      <alignment horizontal="center" vertical="top" shrinkToFit="1"/>
    </xf>
    <xf numFmtId="1" fontId="6" fillId="20" borderId="0" xfId="0" applyNumberFormat="1" applyFont="1" applyFill="1" applyBorder="1" applyAlignment="1">
      <alignment horizontal="center" vertical="top" shrinkToFit="1"/>
    </xf>
    <xf numFmtId="1" fontId="6" fillId="0" borderId="0" xfId="0" applyNumberFormat="1" applyFont="1" applyAlignment="1">
      <alignment horizontal="center" vertical="top" shrinkToFit="1"/>
    </xf>
    <xf numFmtId="1" fontId="6" fillId="0" borderId="13" xfId="0" applyNumberFormat="1" applyFont="1" applyBorder="1" applyAlignment="1">
      <alignment horizontal="center" vertical="top" shrinkToFit="1"/>
    </xf>
    <xf numFmtId="1" fontId="8" fillId="0" borderId="13" xfId="0" applyNumberFormat="1" applyFont="1" applyFill="1" applyBorder="1" applyAlignment="1">
      <alignment vertical="top" shrinkToFit="1"/>
    </xf>
    <xf numFmtId="1" fontId="6" fillId="20" borderId="0" xfId="0" applyNumberFormat="1" applyFont="1" applyFill="1" applyBorder="1" applyAlignment="1">
      <alignment vertical="top" shrinkToFit="1"/>
    </xf>
    <xf numFmtId="1" fontId="8" fillId="0" borderId="0" xfId="0" applyNumberFormat="1" applyFont="1" applyFill="1" applyBorder="1" applyAlignment="1">
      <alignment vertical="top" wrapText="1"/>
    </xf>
    <xf numFmtId="1" fontId="8" fillId="0" borderId="13" xfId="0" applyNumberFormat="1" applyFont="1" applyFill="1" applyBorder="1" applyAlignment="1">
      <alignment vertical="top" wrapText="1"/>
    </xf>
    <xf numFmtId="1" fontId="6" fillId="20" borderId="0" xfId="0" applyNumberFormat="1" applyFont="1" applyFill="1" applyBorder="1" applyAlignment="1">
      <alignment vertical="top"/>
    </xf>
    <xf numFmtId="1" fontId="6" fillId="0" borderId="0" xfId="0" applyNumberFormat="1" applyFont="1" applyAlignment="1">
      <alignment/>
    </xf>
    <xf numFmtId="0" fontId="6" fillId="0" borderId="20" xfId="0" applyFont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1" shrinkToFit="1"/>
    </xf>
    <xf numFmtId="0" fontId="8" fillId="0" borderId="21" xfId="0" applyFont="1" applyFill="1" applyBorder="1" applyAlignment="1">
      <alignment horizontal="left" vertical="top" wrapText="1" indent="1" shrinkToFit="1"/>
    </xf>
    <xf numFmtId="0" fontId="9" fillId="0" borderId="11" xfId="0" applyFont="1" applyFill="1" applyBorder="1" applyAlignment="1">
      <alignment horizontal="left" vertical="top" wrapText="1" shrinkToFit="1"/>
    </xf>
    <xf numFmtId="0" fontId="6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vertical="top" wrapText="1" shrinkToFi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29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view="pageLayout" zoomScaleSheetLayoutView="100" workbookViewId="0" topLeftCell="A1">
      <pane ySplit="6" topLeftCell="BM19" activePane="bottomLeft" state="frozen"/>
      <selection pane="topLeft" activeCell="A1" sqref="A1"/>
      <selection pane="bottomLeft" activeCell="A23" sqref="A23"/>
    </sheetView>
  </sheetViews>
  <sheetFormatPr defaultColWidth="9.140625" defaultRowHeight="15" customHeight="1"/>
  <cols>
    <col min="1" max="1" width="20.421875" style="64" customWidth="1"/>
    <col min="2" max="2" width="5.7109375" style="64" customWidth="1"/>
    <col min="3" max="3" width="5.8515625" style="64" customWidth="1"/>
    <col min="4" max="5" width="5.00390625" style="64" customWidth="1"/>
    <col min="6" max="6" width="6.00390625" style="64" customWidth="1"/>
    <col min="7" max="7" width="5.28125" style="64" customWidth="1"/>
    <col min="8" max="8" width="6.28125" style="63" customWidth="1"/>
    <col min="9" max="9" width="5.7109375" style="63" customWidth="1"/>
    <col min="10" max="11" width="5.00390625" style="63" customWidth="1"/>
    <col min="12" max="12" width="6.00390625" style="63" customWidth="1"/>
    <col min="13" max="13" width="5.28125" style="63" customWidth="1"/>
    <col min="14" max="14" width="9.140625" style="63" hidden="1" customWidth="1"/>
    <col min="15" max="16384" width="9.140625" style="63" customWidth="1"/>
  </cols>
  <sheetData>
    <row r="1" spans="1:13" ht="15" customHeight="1">
      <c r="A1" s="117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9.7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7.25" customHeight="1">
      <c r="A3" s="116" t="s">
        <v>61</v>
      </c>
      <c r="B3" s="116"/>
      <c r="C3" s="116"/>
      <c r="D3" s="116"/>
      <c r="E3" s="116"/>
      <c r="F3" s="60"/>
      <c r="G3" s="60"/>
      <c r="H3" s="61"/>
      <c r="I3" s="61"/>
      <c r="J3" s="59"/>
      <c r="K3" s="59"/>
      <c r="L3" s="124" t="s">
        <v>0</v>
      </c>
      <c r="M3" s="124"/>
    </row>
    <row r="4" spans="1:13" ht="15" customHeight="1">
      <c r="A4" s="121" t="s">
        <v>1</v>
      </c>
      <c r="B4" s="118">
        <v>1996</v>
      </c>
      <c r="C4" s="119"/>
      <c r="D4" s="119"/>
      <c r="E4" s="119"/>
      <c r="F4" s="119"/>
      <c r="G4" s="120"/>
      <c r="H4" s="118">
        <v>2008</v>
      </c>
      <c r="I4" s="119"/>
      <c r="J4" s="119"/>
      <c r="K4" s="119"/>
      <c r="L4" s="119"/>
      <c r="M4" s="120"/>
    </row>
    <row r="5" spans="1:13" ht="15" customHeight="1">
      <c r="A5" s="122"/>
      <c r="B5" s="112" t="s">
        <v>2</v>
      </c>
      <c r="C5" s="112" t="s">
        <v>36</v>
      </c>
      <c r="D5" s="118" t="s">
        <v>3</v>
      </c>
      <c r="E5" s="119"/>
      <c r="F5" s="119"/>
      <c r="G5" s="120"/>
      <c r="H5" s="112" t="s">
        <v>2</v>
      </c>
      <c r="I5" s="112" t="s">
        <v>36</v>
      </c>
      <c r="J5" s="118" t="s">
        <v>3</v>
      </c>
      <c r="K5" s="119"/>
      <c r="L5" s="119"/>
      <c r="M5" s="120"/>
    </row>
    <row r="6" spans="1:13" ht="15" customHeight="1">
      <c r="A6" s="123"/>
      <c r="B6" s="113"/>
      <c r="C6" s="113"/>
      <c r="D6" s="79" t="s">
        <v>44</v>
      </c>
      <c r="E6" s="79" t="s">
        <v>5</v>
      </c>
      <c r="F6" s="79" t="s">
        <v>6</v>
      </c>
      <c r="G6" s="79" t="s">
        <v>7</v>
      </c>
      <c r="H6" s="113"/>
      <c r="I6" s="113"/>
      <c r="J6" s="79" t="s">
        <v>44</v>
      </c>
      <c r="K6" s="79" t="s">
        <v>5</v>
      </c>
      <c r="L6" s="79" t="s">
        <v>6</v>
      </c>
      <c r="M6" s="79" t="s">
        <v>7</v>
      </c>
    </row>
    <row r="7" spans="1:13" ht="15" customHeight="1">
      <c r="A7" s="42" t="s">
        <v>8</v>
      </c>
      <c r="B7" s="3">
        <v>436464</v>
      </c>
      <c r="C7" s="4">
        <v>161322</v>
      </c>
      <c r="D7" s="4">
        <v>275142</v>
      </c>
      <c r="E7" s="4">
        <v>221954</v>
      </c>
      <c r="F7" s="4">
        <v>47562</v>
      </c>
      <c r="G7" s="5">
        <v>5626</v>
      </c>
      <c r="H7" s="66">
        <v>623582</v>
      </c>
      <c r="I7" s="66">
        <f>H7-J7</f>
        <v>273362</v>
      </c>
      <c r="J7" s="66">
        <f>K7+L7+M7</f>
        <v>350220</v>
      </c>
      <c r="K7" s="66">
        <v>291788</v>
      </c>
      <c r="L7" s="66">
        <v>53660</v>
      </c>
      <c r="M7" s="67">
        <v>4772</v>
      </c>
    </row>
    <row r="8" spans="1:13" ht="15" customHeight="1">
      <c r="A8" s="103" t="s">
        <v>9</v>
      </c>
      <c r="B8" s="3">
        <f>+B7/$B$7*100</f>
        <v>100</v>
      </c>
      <c r="C8" s="8">
        <f>+C7/$B$7*100</f>
        <v>36.961123941493454</v>
      </c>
      <c r="D8" s="8">
        <f>+D7/$B$7*100</f>
        <v>63.038876058506546</v>
      </c>
      <c r="E8" s="8">
        <f>E7/D7*100</f>
        <v>80.66889097266139</v>
      </c>
      <c r="F8" s="8">
        <f>F7/D7*100</f>
        <v>17.286346686438275</v>
      </c>
      <c r="G8" s="9">
        <f>G7/D7*100</f>
        <v>2.044762340900335</v>
      </c>
      <c r="H8" s="10">
        <f>+H7/$H$7*100</f>
        <v>100</v>
      </c>
      <c r="I8" s="8">
        <f>+I7/$H$7*100</f>
        <v>43.83737824375944</v>
      </c>
      <c r="J8" s="8">
        <f>+J7/$H$7*100</f>
        <v>56.16262175624056</v>
      </c>
      <c r="K8" s="8">
        <f>K7/J7*100</f>
        <v>83.31563017531836</v>
      </c>
      <c r="L8" s="8">
        <f>L7/J7*100</f>
        <v>15.321797727142938</v>
      </c>
      <c r="M8" s="9">
        <f>M7/J7*100</f>
        <v>1.36257209753869</v>
      </c>
    </row>
    <row r="9" spans="1:13" ht="15" customHeight="1">
      <c r="A9" s="40"/>
      <c r="B9" s="3"/>
      <c r="C9" s="4"/>
      <c r="D9" s="4"/>
      <c r="E9" s="4"/>
      <c r="F9" s="4"/>
      <c r="G9" s="5"/>
      <c r="H9" s="38"/>
      <c r="I9" s="38"/>
      <c r="J9" s="38"/>
      <c r="K9" s="38"/>
      <c r="L9" s="38"/>
      <c r="M9" s="7"/>
    </row>
    <row r="10" spans="1:13" ht="15" customHeight="1">
      <c r="A10" s="44" t="s">
        <v>46</v>
      </c>
      <c r="B10" s="11"/>
      <c r="C10" s="6"/>
      <c r="D10" s="6"/>
      <c r="E10" s="6"/>
      <c r="F10" s="6"/>
      <c r="G10" s="7"/>
      <c r="H10" s="38"/>
      <c r="I10" s="38"/>
      <c r="J10" s="38"/>
      <c r="K10" s="38"/>
      <c r="L10" s="38"/>
      <c r="M10" s="7"/>
    </row>
    <row r="11" spans="1:13" ht="15" customHeight="1">
      <c r="A11" s="44" t="s">
        <v>10</v>
      </c>
      <c r="B11" s="3">
        <v>265724</v>
      </c>
      <c r="C11" s="4">
        <v>107510</v>
      </c>
      <c r="D11" s="4">
        <v>158214</v>
      </c>
      <c r="E11" s="4">
        <v>12992</v>
      </c>
      <c r="F11" s="4">
        <v>31993</v>
      </c>
      <c r="G11" s="5">
        <v>4229</v>
      </c>
      <c r="H11" s="66">
        <v>411022</v>
      </c>
      <c r="I11" s="66">
        <f>H11-J11</f>
        <v>218587</v>
      </c>
      <c r="J11" s="66">
        <f>K11+L11+M11</f>
        <v>192435</v>
      </c>
      <c r="K11" s="66">
        <v>153481</v>
      </c>
      <c r="L11" s="66">
        <v>35336</v>
      </c>
      <c r="M11" s="68">
        <v>3618</v>
      </c>
    </row>
    <row r="12" spans="1:13" ht="15" customHeight="1">
      <c r="A12" s="103" t="s">
        <v>9</v>
      </c>
      <c r="B12" s="3">
        <f>+B11/$B$11*100</f>
        <v>100</v>
      </c>
      <c r="C12" s="8">
        <f>+C11/$B$11*100</f>
        <v>40.459273531935395</v>
      </c>
      <c r="D12" s="8">
        <f>+D11/$B$11*100</f>
        <v>59.540726468064605</v>
      </c>
      <c r="E12" s="8">
        <f>E11/D11*100</f>
        <v>8.211662684718167</v>
      </c>
      <c r="F12" s="8">
        <f>F11/D11*100</f>
        <v>20.22134577218198</v>
      </c>
      <c r="G12" s="9">
        <f>G11/D11*100</f>
        <v>2.672961937628781</v>
      </c>
      <c r="H12" s="38">
        <f>+H11/$H$11*100</f>
        <v>100</v>
      </c>
      <c r="I12" s="39">
        <f>+I11/$H$11*100</f>
        <v>53.18133822520449</v>
      </c>
      <c r="J12" s="39">
        <f>+J11/$H$11*100</f>
        <v>46.81866177479551</v>
      </c>
      <c r="K12" s="8">
        <f>K11/J11*100</f>
        <v>79.75732065372723</v>
      </c>
      <c r="L12" s="8">
        <f>L11/J11*100</f>
        <v>18.36256398264349</v>
      </c>
      <c r="M12" s="9">
        <f>M11/J11*100</f>
        <v>1.8801153636292773</v>
      </c>
    </row>
    <row r="13" spans="1:13" ht="15" customHeight="1">
      <c r="A13" s="103" t="s">
        <v>11</v>
      </c>
      <c r="B13" s="12">
        <f aca="true" t="shared" si="0" ref="B13:M13">+B11/B7*100</f>
        <v>60.88108068477583</v>
      </c>
      <c r="C13" s="8">
        <f t="shared" si="0"/>
        <v>66.64311129294207</v>
      </c>
      <c r="D13" s="8">
        <f t="shared" si="0"/>
        <v>57.502671347885816</v>
      </c>
      <c r="E13" s="8">
        <f t="shared" si="0"/>
        <v>5.853465132414825</v>
      </c>
      <c r="F13" s="8">
        <f t="shared" si="0"/>
        <v>67.26588452966654</v>
      </c>
      <c r="G13" s="9">
        <f t="shared" si="0"/>
        <v>75.1688588695343</v>
      </c>
      <c r="H13" s="8">
        <f t="shared" si="0"/>
        <v>65.91306355860176</v>
      </c>
      <c r="I13" s="8">
        <f t="shared" si="0"/>
        <v>79.96246735098515</v>
      </c>
      <c r="J13" s="8">
        <f t="shared" si="0"/>
        <v>54.94689052595512</v>
      </c>
      <c r="K13" s="8">
        <f t="shared" si="0"/>
        <v>52.600175469861675</v>
      </c>
      <c r="L13" s="8">
        <f t="shared" si="0"/>
        <v>65.85165859112934</v>
      </c>
      <c r="M13" s="9">
        <f t="shared" si="0"/>
        <v>75.81726739312657</v>
      </c>
    </row>
    <row r="14" spans="1:13" ht="15" customHeight="1">
      <c r="A14" s="40"/>
      <c r="B14" s="13"/>
      <c r="C14" s="14"/>
      <c r="D14" s="14"/>
      <c r="E14" s="14"/>
      <c r="F14" s="14"/>
      <c r="G14" s="15"/>
      <c r="H14" s="38"/>
      <c r="I14" s="38"/>
      <c r="J14" s="38"/>
      <c r="K14" s="38"/>
      <c r="L14" s="38"/>
      <c r="M14" s="7"/>
    </row>
    <row r="15" spans="1:13" ht="15" customHeight="1">
      <c r="A15" s="102" t="s">
        <v>12</v>
      </c>
      <c r="B15" s="3">
        <v>106857</v>
      </c>
      <c r="C15" s="4">
        <v>2021</v>
      </c>
      <c r="D15" s="4">
        <v>104836</v>
      </c>
      <c r="E15" s="4">
        <v>88081</v>
      </c>
      <c r="F15" s="4">
        <v>15365</v>
      </c>
      <c r="G15" s="5">
        <v>1390</v>
      </c>
      <c r="H15" s="66">
        <v>148845</v>
      </c>
      <c r="I15" s="66">
        <f>H15-J15</f>
        <v>2373</v>
      </c>
      <c r="J15" s="66">
        <f>K15+L15+M15</f>
        <v>146472</v>
      </c>
      <c r="K15" s="66">
        <v>127171</v>
      </c>
      <c r="L15" s="66">
        <v>18158</v>
      </c>
      <c r="M15" s="68">
        <v>1143</v>
      </c>
    </row>
    <row r="16" spans="1:13" ht="15" customHeight="1">
      <c r="A16" s="103" t="s">
        <v>13</v>
      </c>
      <c r="B16" s="3">
        <v>100</v>
      </c>
      <c r="C16" s="8">
        <f>C15/B15*100</f>
        <v>1.8913126889207073</v>
      </c>
      <c r="D16" s="8">
        <f>D15/B15*100</f>
        <v>98.1086873110793</v>
      </c>
      <c r="E16" s="8">
        <f>E15/D15*100</f>
        <v>84.01789461635316</v>
      </c>
      <c r="F16" s="8">
        <f>F15/D15*100</f>
        <v>14.656224960891299</v>
      </c>
      <c r="G16" s="9">
        <f>G15/D15*100</f>
        <v>1.325880422755542</v>
      </c>
      <c r="H16" s="38">
        <f>+H15/$H$15*100</f>
        <v>100</v>
      </c>
      <c r="I16" s="39">
        <f>+I15/$H$15*100</f>
        <v>1.5942759246195708</v>
      </c>
      <c r="J16" s="39">
        <f>+J15/$H$15*100</f>
        <v>98.40572407538043</v>
      </c>
      <c r="K16" s="8">
        <f>K15/J15*100</f>
        <v>86.82273745152658</v>
      </c>
      <c r="L16" s="8">
        <f>L15/J15*100</f>
        <v>12.396908624173903</v>
      </c>
      <c r="M16" s="9">
        <f>M15/J15*100</f>
        <v>0.7803539242995248</v>
      </c>
    </row>
    <row r="17" spans="1:13" ht="15" customHeight="1">
      <c r="A17" s="103" t="s">
        <v>11</v>
      </c>
      <c r="B17" s="12">
        <f aca="true" t="shared" si="1" ref="B17:M17">+B15/B7*100</f>
        <v>24.482431540745626</v>
      </c>
      <c r="C17" s="8">
        <f t="shared" si="1"/>
        <v>1.2527739551951995</v>
      </c>
      <c r="D17" s="8">
        <f t="shared" si="1"/>
        <v>38.102507069077056</v>
      </c>
      <c r="E17" s="8">
        <f t="shared" si="1"/>
        <v>39.68434900925417</v>
      </c>
      <c r="F17" s="8">
        <f t="shared" si="1"/>
        <v>32.3052016315546</v>
      </c>
      <c r="G17" s="9">
        <f t="shared" si="1"/>
        <v>24.70671880554568</v>
      </c>
      <c r="H17" s="8">
        <f t="shared" si="1"/>
        <v>23.869354792152436</v>
      </c>
      <c r="I17" s="8">
        <f t="shared" si="1"/>
        <v>0.8680796892033275</v>
      </c>
      <c r="J17" s="8">
        <f t="shared" si="1"/>
        <v>41.8228542059277</v>
      </c>
      <c r="K17" s="8">
        <f t="shared" si="1"/>
        <v>43.58335503858966</v>
      </c>
      <c r="L17" s="8">
        <f t="shared" si="1"/>
        <v>33.838986209467016</v>
      </c>
      <c r="M17" s="9">
        <f t="shared" si="1"/>
        <v>23.95222129086337</v>
      </c>
    </row>
    <row r="18" spans="1:13" ht="15" customHeight="1">
      <c r="A18" s="40"/>
      <c r="B18" s="11"/>
      <c r="C18" s="14"/>
      <c r="D18" s="14"/>
      <c r="E18" s="14"/>
      <c r="F18" s="14"/>
      <c r="G18" s="15"/>
      <c r="H18" s="38"/>
      <c r="I18" s="38"/>
      <c r="J18" s="38"/>
      <c r="K18" s="38"/>
      <c r="L18" s="38"/>
      <c r="M18" s="7"/>
    </row>
    <row r="19" spans="1:13" ht="15" customHeight="1">
      <c r="A19" s="44" t="s">
        <v>14</v>
      </c>
      <c r="B19" s="3">
        <v>63883</v>
      </c>
      <c r="C19" s="4">
        <v>51791</v>
      </c>
      <c r="D19" s="4">
        <v>12092</v>
      </c>
      <c r="E19" s="4">
        <v>11881</v>
      </c>
      <c r="F19" s="4">
        <v>204</v>
      </c>
      <c r="G19" s="5">
        <v>7</v>
      </c>
      <c r="H19" s="66">
        <v>63715</v>
      </c>
      <c r="I19" s="66">
        <f>H19-J19</f>
        <v>52402</v>
      </c>
      <c r="J19" s="66">
        <f>K19+L19+M19</f>
        <v>11313</v>
      </c>
      <c r="K19" s="66">
        <v>11136</v>
      </c>
      <c r="L19" s="66">
        <v>166</v>
      </c>
      <c r="M19" s="68">
        <v>11</v>
      </c>
    </row>
    <row r="20" spans="1:13" ht="15" customHeight="1">
      <c r="A20" s="103" t="s">
        <v>9</v>
      </c>
      <c r="B20" s="3">
        <f>+B19/$B$19*100</f>
        <v>100</v>
      </c>
      <c r="C20" s="8">
        <f>+C19/$B$19*100</f>
        <v>81.07164660394784</v>
      </c>
      <c r="D20" s="8">
        <f>+D19/$B$19*100</f>
        <v>18.92835339605216</v>
      </c>
      <c r="E20" s="8">
        <f>E19/D19*100</f>
        <v>98.25504465762488</v>
      </c>
      <c r="F20" s="8">
        <f>F19/D19*100</f>
        <v>1.6870658286470392</v>
      </c>
      <c r="G20" s="9">
        <f>G19/D19*100</f>
        <v>0.05788951372808468</v>
      </c>
      <c r="H20" s="38">
        <f>+H19/$H$19*100</f>
        <v>100</v>
      </c>
      <c r="I20" s="39">
        <f>+I19/$H$19*100</f>
        <v>82.24436945774151</v>
      </c>
      <c r="J20" s="39">
        <f>+J19/$H$19*100</f>
        <v>17.755630542258494</v>
      </c>
      <c r="K20" s="8">
        <f>K19/J19*100</f>
        <v>98.43542826836384</v>
      </c>
      <c r="L20" s="8">
        <f>L19/J19*100</f>
        <v>1.4673384601785557</v>
      </c>
      <c r="M20" s="9">
        <f>M19/J19*100</f>
        <v>0.09723327145761514</v>
      </c>
    </row>
    <row r="21" spans="1:13" ht="15" customHeight="1">
      <c r="A21" s="103" t="s">
        <v>11</v>
      </c>
      <c r="B21" s="12">
        <f aca="true" t="shared" si="2" ref="B21:M21">+B19/B7*100</f>
        <v>14.636487774478537</v>
      </c>
      <c r="C21" s="8">
        <f t="shared" si="2"/>
        <v>32.10411475186273</v>
      </c>
      <c r="D21" s="8">
        <f t="shared" si="2"/>
        <v>4.394821583037123</v>
      </c>
      <c r="E21" s="8">
        <f t="shared" si="2"/>
        <v>5.352910963532985</v>
      </c>
      <c r="F21" s="8">
        <f t="shared" si="2"/>
        <v>0.4289138387788571</v>
      </c>
      <c r="G21" s="9">
        <f t="shared" si="2"/>
        <v>0.1244223249200142</v>
      </c>
      <c r="H21" s="8">
        <f t="shared" si="2"/>
        <v>10.217581649245808</v>
      </c>
      <c r="I21" s="8">
        <f t="shared" si="2"/>
        <v>19.16945295981153</v>
      </c>
      <c r="J21" s="8">
        <f t="shared" si="2"/>
        <v>3.230255268117183</v>
      </c>
      <c r="K21" s="8">
        <f t="shared" si="2"/>
        <v>3.8164694915486588</v>
      </c>
      <c r="L21" s="8">
        <f t="shared" si="2"/>
        <v>0.30935519940365264</v>
      </c>
      <c r="M21" s="9">
        <f t="shared" si="2"/>
        <v>0.23051131601005864</v>
      </c>
    </row>
    <row r="22" spans="1:13" ht="13.5" customHeight="1">
      <c r="A22" s="40"/>
      <c r="B22" s="3"/>
      <c r="C22" s="4"/>
      <c r="D22" s="4"/>
      <c r="E22" s="4"/>
      <c r="F22" s="4"/>
      <c r="G22" s="5"/>
      <c r="H22" s="38"/>
      <c r="I22" s="38"/>
      <c r="J22" s="38"/>
      <c r="K22" s="38"/>
      <c r="L22" s="38"/>
      <c r="M22" s="7"/>
    </row>
    <row r="23" spans="1:13" ht="15" customHeight="1">
      <c r="A23" s="32" t="s">
        <v>15</v>
      </c>
      <c r="B23" s="3">
        <v>151742</v>
      </c>
      <c r="C23" s="4">
        <v>92201</v>
      </c>
      <c r="D23" s="4">
        <v>59541</v>
      </c>
      <c r="E23" s="4">
        <v>58554</v>
      </c>
      <c r="F23" s="4">
        <v>863</v>
      </c>
      <c r="G23" s="5">
        <v>124</v>
      </c>
      <c r="H23" s="66">
        <v>264281</v>
      </c>
      <c r="I23" s="66">
        <f>H23-J23</f>
        <v>147601</v>
      </c>
      <c r="J23" s="66">
        <f>K23+L23+M23</f>
        <v>116680</v>
      </c>
      <c r="K23" s="66">
        <v>109924</v>
      </c>
      <c r="L23" s="66">
        <v>6299</v>
      </c>
      <c r="M23" s="68">
        <v>457</v>
      </c>
    </row>
    <row r="24" spans="1:13" ht="15" customHeight="1">
      <c r="A24" s="103" t="s">
        <v>13</v>
      </c>
      <c r="B24" s="3">
        <f>+B23/$B$23*100</f>
        <v>100</v>
      </c>
      <c r="C24" s="8">
        <f>+C23/$B$23*100</f>
        <v>60.7616876013233</v>
      </c>
      <c r="D24" s="8">
        <f>+D23/$B$23*100</f>
        <v>39.2383123986767</v>
      </c>
      <c r="E24" s="8">
        <f>E23/D23*100</f>
        <v>98.34231873834837</v>
      </c>
      <c r="F24" s="8">
        <f>F23/D23*100</f>
        <v>1.4494214070976301</v>
      </c>
      <c r="G24" s="9">
        <f>G23/D23*100</f>
        <v>0.2082598545540048</v>
      </c>
      <c r="H24" s="6">
        <f>+H23/$H$23*100</f>
        <v>100</v>
      </c>
      <c r="I24" s="14">
        <f>+I23/$H$23*100</f>
        <v>55.85002327068537</v>
      </c>
      <c r="J24" s="14">
        <f>+J23/$H$23*100</f>
        <v>44.14997672931463</v>
      </c>
      <c r="K24" s="8">
        <f>K23/J23*100</f>
        <v>94.20980459376071</v>
      </c>
      <c r="L24" s="8">
        <f>L23/J23*100</f>
        <v>5.398525882756256</v>
      </c>
      <c r="M24" s="9">
        <f>M23/J23*100</f>
        <v>0.39166952348303047</v>
      </c>
    </row>
    <row r="25" spans="1:13" ht="15" customHeight="1">
      <c r="A25" s="103" t="s">
        <v>11</v>
      </c>
      <c r="B25" s="12">
        <f aca="true" t="shared" si="3" ref="B25:M25">+B23/B7*100</f>
        <v>34.76621210454929</v>
      </c>
      <c r="C25" s="8">
        <f t="shared" si="3"/>
        <v>57.153395073207626</v>
      </c>
      <c r="D25" s="8">
        <f t="shared" si="3"/>
        <v>21.640098567285257</v>
      </c>
      <c r="E25" s="8">
        <f t="shared" si="3"/>
        <v>26.381142038440398</v>
      </c>
      <c r="F25" s="8">
        <f t="shared" si="3"/>
        <v>1.814473739539969</v>
      </c>
      <c r="G25" s="9">
        <f t="shared" si="3"/>
        <v>2.2040526128688236</v>
      </c>
      <c r="H25" s="8">
        <f t="shared" si="3"/>
        <v>42.38111427206045</v>
      </c>
      <c r="I25" s="8">
        <f t="shared" si="3"/>
        <v>53.99470299456398</v>
      </c>
      <c r="J25" s="8">
        <f t="shared" si="3"/>
        <v>33.31620124493176</v>
      </c>
      <c r="K25" s="8">
        <f t="shared" si="3"/>
        <v>37.672556787804844</v>
      </c>
      <c r="L25" s="8">
        <f t="shared" si="3"/>
        <v>11.738725307491613</v>
      </c>
      <c r="M25" s="9">
        <f t="shared" si="3"/>
        <v>9.576697401508802</v>
      </c>
    </row>
    <row r="26" spans="1:13" ht="13.5" customHeight="1">
      <c r="A26" s="40"/>
      <c r="B26" s="3"/>
      <c r="C26" s="4"/>
      <c r="D26" s="4"/>
      <c r="E26" s="4"/>
      <c r="F26" s="4"/>
      <c r="G26" s="5"/>
      <c r="H26" s="38"/>
      <c r="I26" s="38"/>
      <c r="J26" s="38"/>
      <c r="K26" s="38"/>
      <c r="L26" s="38"/>
      <c r="M26" s="7"/>
    </row>
    <row r="27" spans="1:13" ht="15" customHeight="1">
      <c r="A27" s="42" t="s">
        <v>16</v>
      </c>
      <c r="B27" s="3">
        <v>441106</v>
      </c>
      <c r="C27" s="4">
        <v>16034</v>
      </c>
      <c r="D27" s="4">
        <v>425072</v>
      </c>
      <c r="E27" s="4">
        <v>171818</v>
      </c>
      <c r="F27" s="4">
        <v>186205</v>
      </c>
      <c r="G27" s="5">
        <v>67049</v>
      </c>
      <c r="H27" s="66">
        <v>501965</v>
      </c>
      <c r="I27" s="66">
        <f>H27-J27</f>
        <v>29477</v>
      </c>
      <c r="J27" s="66">
        <f>K27+L27+M27</f>
        <v>472488</v>
      </c>
      <c r="K27" s="66">
        <v>219621</v>
      </c>
      <c r="L27" s="66">
        <v>197912</v>
      </c>
      <c r="M27" s="68">
        <v>54955</v>
      </c>
    </row>
    <row r="28" spans="1:13" ht="15" customHeight="1">
      <c r="A28" s="103" t="s">
        <v>13</v>
      </c>
      <c r="B28" s="3">
        <f>+B27/$B$27*100</f>
        <v>100</v>
      </c>
      <c r="C28" s="8">
        <f>+C27/$B$27*100</f>
        <v>3.634953956645341</v>
      </c>
      <c r="D28" s="8">
        <f>+D27/$B$27*100</f>
        <v>96.36504604335467</v>
      </c>
      <c r="E28" s="8">
        <f>E27/D27*100</f>
        <v>40.420916927014716</v>
      </c>
      <c r="F28" s="8">
        <f>F27/D27*100</f>
        <v>43.805520006022505</v>
      </c>
      <c r="G28" s="9">
        <f>G27/D27*100</f>
        <v>15.773563066962772</v>
      </c>
      <c r="H28" s="38">
        <f>+H27/$H$27*100</f>
        <v>100</v>
      </c>
      <c r="I28" s="39">
        <f>+I27/$H$27*100</f>
        <v>5.872321775422589</v>
      </c>
      <c r="J28" s="39">
        <f>+J27/$H$27*100</f>
        <v>94.12767822457741</v>
      </c>
      <c r="K28" s="8">
        <f>K27/J27*100</f>
        <v>46.481815411185046</v>
      </c>
      <c r="L28" s="8">
        <f>L27/J27*100</f>
        <v>41.88720136807707</v>
      </c>
      <c r="M28" s="9">
        <f>M27/J27*100</f>
        <v>11.630983220737882</v>
      </c>
    </row>
    <row r="29" spans="1:13" ht="15" customHeight="1">
      <c r="A29" s="103" t="s">
        <v>17</v>
      </c>
      <c r="B29" s="12">
        <f aca="true" t="shared" si="4" ref="B29:G29">+B27/B32*100</f>
        <v>97.89476954761736</v>
      </c>
      <c r="C29" s="8">
        <f t="shared" si="4"/>
        <v>184.256492760285</v>
      </c>
      <c r="D29" s="8">
        <f t="shared" si="4"/>
        <v>96.19407544864107</v>
      </c>
      <c r="E29" s="8">
        <f t="shared" si="4"/>
        <v>88.71414114293975</v>
      </c>
      <c r="F29" s="8">
        <f t="shared" si="4"/>
        <v>100.5855629561206</v>
      </c>
      <c r="G29" s="9">
        <f t="shared" si="4"/>
        <v>106.27010920387366</v>
      </c>
      <c r="H29" s="8">
        <f aca="true" t="shared" si="5" ref="H29:M29">+H27/H32*100</f>
        <v>93.90913750977509</v>
      </c>
      <c r="I29" s="8">
        <f t="shared" si="5"/>
        <v>139.5823468131452</v>
      </c>
      <c r="J29" s="8">
        <f t="shared" si="5"/>
        <v>91.48747896702687</v>
      </c>
      <c r="K29" s="8">
        <f t="shared" si="5"/>
        <v>83.76693963330676</v>
      </c>
      <c r="L29" s="8">
        <f t="shared" si="5"/>
        <v>98.01117229903728</v>
      </c>
      <c r="M29" s="9">
        <f t="shared" si="5"/>
        <v>104.99216690229642</v>
      </c>
    </row>
    <row r="30" spans="1:13" ht="15" customHeight="1">
      <c r="A30" s="103" t="s">
        <v>18</v>
      </c>
      <c r="B30" s="12">
        <f aca="true" t="shared" si="6" ref="B30:M30">+B27/B7</f>
        <v>1.0106354705084497</v>
      </c>
      <c r="C30" s="8">
        <f t="shared" si="6"/>
        <v>0.09939127955269585</v>
      </c>
      <c r="D30" s="8">
        <f t="shared" si="6"/>
        <v>1.5449186238378727</v>
      </c>
      <c r="E30" s="8">
        <f t="shared" si="6"/>
        <v>0.7741153572361841</v>
      </c>
      <c r="F30" s="8">
        <f t="shared" si="6"/>
        <v>3.9149951642067196</v>
      </c>
      <c r="G30" s="9">
        <f t="shared" si="6"/>
        <v>11.917703519374333</v>
      </c>
      <c r="H30" s="8">
        <f t="shared" si="6"/>
        <v>0.8049703166544255</v>
      </c>
      <c r="I30" s="8">
        <f t="shared" si="6"/>
        <v>0.10783137378274961</v>
      </c>
      <c r="J30" s="8">
        <f t="shared" si="6"/>
        <v>1.349117697447319</v>
      </c>
      <c r="K30" s="8">
        <f t="shared" si="6"/>
        <v>0.7526731736740373</v>
      </c>
      <c r="L30" s="8">
        <f t="shared" si="6"/>
        <v>3.6882594111069698</v>
      </c>
      <c r="M30" s="9">
        <f t="shared" si="6"/>
        <v>11.516135792120703</v>
      </c>
    </row>
    <row r="31" spans="1:13" ht="10.5" customHeight="1">
      <c r="A31" s="40"/>
      <c r="B31" s="3"/>
      <c r="C31" s="4"/>
      <c r="D31" s="4"/>
      <c r="E31" s="4"/>
      <c r="F31" s="4"/>
      <c r="G31" s="5"/>
      <c r="H31" s="38"/>
      <c r="I31" s="38"/>
      <c r="J31" s="38"/>
      <c r="K31" s="38"/>
      <c r="L31" s="38"/>
      <c r="M31" s="7"/>
    </row>
    <row r="32" spans="1:13" ht="15" customHeight="1">
      <c r="A32" s="44" t="s">
        <v>47</v>
      </c>
      <c r="B32" s="3">
        <v>450592</v>
      </c>
      <c r="C32" s="4">
        <v>8702</v>
      </c>
      <c r="D32" s="4">
        <v>441890</v>
      </c>
      <c r="E32" s="4">
        <v>193676</v>
      </c>
      <c r="F32" s="4">
        <v>185121</v>
      </c>
      <c r="G32" s="5">
        <v>63093</v>
      </c>
      <c r="H32" s="66">
        <v>534522</v>
      </c>
      <c r="I32" s="66">
        <v>21118</v>
      </c>
      <c r="J32" s="66">
        <f>K32+L32+M32</f>
        <v>516451</v>
      </c>
      <c r="K32" s="66">
        <v>262181</v>
      </c>
      <c r="L32" s="66">
        <v>201928</v>
      </c>
      <c r="M32" s="68">
        <v>52342</v>
      </c>
    </row>
    <row r="33" spans="1:13" ht="15" customHeight="1">
      <c r="A33" s="103" t="s">
        <v>13</v>
      </c>
      <c r="B33" s="3">
        <f>+B32/$B$32*100</f>
        <v>100</v>
      </c>
      <c r="C33" s="8">
        <f>+C32/$B$32*100</f>
        <v>1.9312371280448832</v>
      </c>
      <c r="D33" s="8">
        <f>+D32/$B$32*100</f>
        <v>98.06876287195512</v>
      </c>
      <c r="E33" s="8">
        <f>E32/D32*100</f>
        <v>43.82900721899115</v>
      </c>
      <c r="F33" s="8">
        <f>F32/D32*100</f>
        <v>41.89300504650479</v>
      </c>
      <c r="G33" s="9">
        <f>G32/D32*100</f>
        <v>14.277987734504064</v>
      </c>
      <c r="H33" s="38">
        <f>+H32/$H$32*100</f>
        <v>100</v>
      </c>
      <c r="I33" s="39">
        <f>+I32/$H$32*100</f>
        <v>3.9508196107924465</v>
      </c>
      <c r="J33" s="39">
        <f>+J32/$H$32*100</f>
        <v>96.61922240805804</v>
      </c>
      <c r="K33" s="8">
        <f>K32/J32*100</f>
        <v>50.76590034678992</v>
      </c>
      <c r="L33" s="8">
        <f>L32/J32*100</f>
        <v>39.09915945559211</v>
      </c>
      <c r="M33" s="9">
        <f>M32/J32*100</f>
        <v>10.134940197617974</v>
      </c>
    </row>
    <row r="34" spans="1:13" ht="15" customHeight="1">
      <c r="A34" s="103" t="s">
        <v>18</v>
      </c>
      <c r="B34" s="12">
        <f aca="true" t="shared" si="7" ref="B34:M34">+B32/B7</f>
        <v>1.0323692217456653</v>
      </c>
      <c r="C34" s="8">
        <f t="shared" si="7"/>
        <v>0.05394180582933512</v>
      </c>
      <c r="D34" s="8">
        <f t="shared" si="7"/>
        <v>1.606043424849714</v>
      </c>
      <c r="E34" s="8">
        <f t="shared" si="7"/>
        <v>0.8725952224334772</v>
      </c>
      <c r="F34" s="8">
        <f t="shared" si="7"/>
        <v>3.8922038602245492</v>
      </c>
      <c r="G34" s="9">
        <f t="shared" si="7"/>
        <v>11.214539637397795</v>
      </c>
      <c r="H34" s="8">
        <f t="shared" si="7"/>
        <v>0.8571799699157449</v>
      </c>
      <c r="I34" s="8">
        <f t="shared" si="7"/>
        <v>0.07725287347912292</v>
      </c>
      <c r="J34" s="8">
        <f t="shared" si="7"/>
        <v>1.4746473645137341</v>
      </c>
      <c r="K34" s="8">
        <f t="shared" si="7"/>
        <v>0.8985324961958683</v>
      </c>
      <c r="L34" s="8">
        <f t="shared" si="7"/>
        <v>3.763101006336191</v>
      </c>
      <c r="M34" s="9">
        <f t="shared" si="7"/>
        <v>10.968566638725902</v>
      </c>
    </row>
    <row r="35" spans="1:13" ht="12" customHeight="1">
      <c r="A35" s="45"/>
      <c r="B35" s="11"/>
      <c r="C35" s="6"/>
      <c r="D35" s="6"/>
      <c r="E35" s="6"/>
      <c r="F35" s="6"/>
      <c r="G35" s="6"/>
      <c r="H35" s="11"/>
      <c r="I35" s="38"/>
      <c r="J35" s="38"/>
      <c r="K35" s="38"/>
      <c r="L35" s="38"/>
      <c r="M35" s="7"/>
    </row>
    <row r="36" spans="1:13" ht="15" customHeight="1">
      <c r="A36" s="42" t="s">
        <v>73</v>
      </c>
      <c r="B36" s="3">
        <v>28428</v>
      </c>
      <c r="C36" s="4">
        <v>6039</v>
      </c>
      <c r="D36" s="4">
        <v>22389</v>
      </c>
      <c r="E36" s="4">
        <v>14524</v>
      </c>
      <c r="F36" s="4">
        <v>6484</v>
      </c>
      <c r="G36" s="5">
        <v>1381</v>
      </c>
      <c r="H36" s="66">
        <v>49390</v>
      </c>
      <c r="I36" s="66">
        <v>16172</v>
      </c>
      <c r="J36" s="66">
        <f>K36+L36+M36</f>
        <v>35545</v>
      </c>
      <c r="K36" s="66">
        <v>24644</v>
      </c>
      <c r="L36" s="66">
        <v>9453</v>
      </c>
      <c r="M36" s="68">
        <v>1448</v>
      </c>
    </row>
    <row r="37" spans="1:13" ht="15" customHeight="1">
      <c r="A37" s="103" t="s">
        <v>13</v>
      </c>
      <c r="B37" s="19">
        <f>+B36/$B$36*100</f>
        <v>100</v>
      </c>
      <c r="C37" s="8">
        <f>+C36/$B$36*100</f>
        <v>21.24314056563951</v>
      </c>
      <c r="D37" s="8">
        <f>+D36/$B$36*100</f>
        <v>78.75685943436049</v>
      </c>
      <c r="E37" s="8">
        <f>E36/D36*100</f>
        <v>64.87114207869936</v>
      </c>
      <c r="F37" s="8">
        <f>F36/D36*100</f>
        <v>28.960650319353253</v>
      </c>
      <c r="G37" s="9">
        <f>G36/D36*100</f>
        <v>6.168207601947385</v>
      </c>
      <c r="H37" s="41">
        <f>+H36/$H$36*100</f>
        <v>100</v>
      </c>
      <c r="I37" s="39">
        <f>+I36/$H$36*100</f>
        <v>32.74347033812512</v>
      </c>
      <c r="J37" s="39">
        <f>+J36/$H$36*100</f>
        <v>71.96800971856652</v>
      </c>
      <c r="K37" s="8">
        <f>K36/J36*100</f>
        <v>69.3318328878886</v>
      </c>
      <c r="L37" s="8">
        <f>L36/J36*100</f>
        <v>26.59445772963849</v>
      </c>
      <c r="M37" s="9">
        <f>M36/J36*100</f>
        <v>4.073709382472922</v>
      </c>
    </row>
    <row r="38" spans="1:13" ht="15" customHeight="1">
      <c r="A38" s="103" t="s">
        <v>19</v>
      </c>
      <c r="B38" s="12">
        <f aca="true" t="shared" si="8" ref="B38:M38">+B36/B32*100</f>
        <v>6.309033449328883</v>
      </c>
      <c r="C38" s="8">
        <f t="shared" si="8"/>
        <v>69.39783957710871</v>
      </c>
      <c r="D38" s="8">
        <f t="shared" si="8"/>
        <v>5.066645545271448</v>
      </c>
      <c r="E38" s="8">
        <f t="shared" si="8"/>
        <v>7.499122245399533</v>
      </c>
      <c r="F38" s="8">
        <f t="shared" si="8"/>
        <v>3.502573992145678</v>
      </c>
      <c r="G38" s="9">
        <f t="shared" si="8"/>
        <v>2.188832358581776</v>
      </c>
      <c r="H38" s="8">
        <f t="shared" si="8"/>
        <v>9.240031280284066</v>
      </c>
      <c r="I38" s="8">
        <f t="shared" si="8"/>
        <v>76.57922151718914</v>
      </c>
      <c r="J38" s="8">
        <f t="shared" si="8"/>
        <v>6.882550329072846</v>
      </c>
      <c r="K38" s="8">
        <f t="shared" si="8"/>
        <v>9.399613244285437</v>
      </c>
      <c r="L38" s="8">
        <f t="shared" si="8"/>
        <v>4.681371577988194</v>
      </c>
      <c r="M38" s="9">
        <f t="shared" si="8"/>
        <v>2.7664208475029612</v>
      </c>
    </row>
    <row r="39" spans="1:13" ht="15" customHeight="1">
      <c r="A39" s="103" t="s">
        <v>18</v>
      </c>
      <c r="B39" s="12">
        <f aca="true" t="shared" si="9" ref="B39:M39">+B36/B7</f>
        <v>0.06513251952051029</v>
      </c>
      <c r="C39" s="8">
        <f t="shared" si="9"/>
        <v>0.03743444787443746</v>
      </c>
      <c r="D39" s="8">
        <f t="shared" si="9"/>
        <v>0.08137252764027303</v>
      </c>
      <c r="E39" s="8">
        <f t="shared" si="9"/>
        <v>0.06543698243780242</v>
      </c>
      <c r="F39" s="8">
        <f t="shared" si="9"/>
        <v>0.13632732012951515</v>
      </c>
      <c r="G39" s="9">
        <f t="shared" si="9"/>
        <v>0.24546747244934233</v>
      </c>
      <c r="H39" s="8">
        <f t="shared" si="9"/>
        <v>0.07920369734854438</v>
      </c>
      <c r="I39" s="8">
        <f t="shared" si="9"/>
        <v>0.059159649109971395</v>
      </c>
      <c r="J39" s="8">
        <f t="shared" si="9"/>
        <v>0.10149334703900406</v>
      </c>
      <c r="K39" s="8">
        <f t="shared" si="9"/>
        <v>0.08445857951663537</v>
      </c>
      <c r="L39" s="8">
        <f t="shared" si="9"/>
        <v>0.17616474096161014</v>
      </c>
      <c r="M39" s="9">
        <f t="shared" si="9"/>
        <v>0.3034367141659681</v>
      </c>
    </row>
    <row r="40" spans="1:13" ht="10.5" customHeight="1">
      <c r="A40" s="40"/>
      <c r="B40" s="3"/>
      <c r="C40" s="4"/>
      <c r="D40" s="4"/>
      <c r="E40" s="4"/>
      <c r="F40" s="4"/>
      <c r="G40" s="5"/>
      <c r="H40" s="38"/>
      <c r="I40" s="38"/>
      <c r="J40" s="38"/>
      <c r="K40" s="38"/>
      <c r="L40" s="38"/>
      <c r="M40" s="7"/>
    </row>
    <row r="41" spans="1:13" ht="15" customHeight="1">
      <c r="A41" s="44" t="s">
        <v>45</v>
      </c>
      <c r="B41" s="3">
        <v>398604</v>
      </c>
      <c r="C41" s="4">
        <v>266</v>
      </c>
      <c r="D41" s="4">
        <v>398338</v>
      </c>
      <c r="E41" s="4">
        <v>170903</v>
      </c>
      <c r="F41" s="4">
        <v>169787</v>
      </c>
      <c r="G41" s="5">
        <v>57648</v>
      </c>
      <c r="H41" s="66">
        <v>448509</v>
      </c>
      <c r="I41" s="66">
        <v>170</v>
      </c>
      <c r="J41" s="66">
        <f>K41+L41+M41</f>
        <v>448362</v>
      </c>
      <c r="K41" s="66">
        <v>223408</v>
      </c>
      <c r="L41" s="66">
        <v>179160</v>
      </c>
      <c r="M41" s="68">
        <v>45794</v>
      </c>
    </row>
    <row r="42" spans="1:13" ht="15" customHeight="1">
      <c r="A42" s="103" t="s">
        <v>13</v>
      </c>
      <c r="B42" s="3">
        <f>+B41/$B$41*100</f>
        <v>100</v>
      </c>
      <c r="C42" s="8">
        <f>+C41/$B$41*100</f>
        <v>0.06673289781336866</v>
      </c>
      <c r="D42" s="8">
        <f>+D41/$B$41*100</f>
        <v>99.93326710218663</v>
      </c>
      <c r="E42" s="8">
        <f>E41/D41*100</f>
        <v>42.90401618725806</v>
      </c>
      <c r="F42" s="8">
        <f>F41/D41*100</f>
        <v>42.623852105498344</v>
      </c>
      <c r="G42" s="9">
        <f>G41/D41*100</f>
        <v>14.472131707243596</v>
      </c>
      <c r="H42" s="38">
        <f>+H41/$H$41*100</f>
        <v>100</v>
      </c>
      <c r="I42" s="39">
        <f>+I41/$H$41*100</f>
        <v>0.03790336425801935</v>
      </c>
      <c r="J42" s="39">
        <f>+J41/$H$41*100</f>
        <v>99.96722473796513</v>
      </c>
      <c r="K42" s="8">
        <f>K41/J41*100</f>
        <v>49.82759466680941</v>
      </c>
      <c r="L42" s="8">
        <f>L41/J41*100</f>
        <v>39.95878330456194</v>
      </c>
      <c r="M42" s="9">
        <f>M41/J41*100</f>
        <v>10.213622028628652</v>
      </c>
    </row>
    <row r="43" spans="1:13" ht="15" customHeight="1">
      <c r="A43" s="103" t="s">
        <v>17</v>
      </c>
      <c r="B43" s="12">
        <f aca="true" t="shared" si="10" ref="B43:M43">+B41/B32*100</f>
        <v>88.46228961011292</v>
      </c>
      <c r="C43" s="8">
        <f t="shared" si="10"/>
        <v>3.056768558951965</v>
      </c>
      <c r="D43" s="8">
        <f t="shared" si="10"/>
        <v>90.14415352236982</v>
      </c>
      <c r="E43" s="8">
        <f t="shared" si="10"/>
        <v>88.24170263739441</v>
      </c>
      <c r="F43" s="8">
        <f t="shared" si="10"/>
        <v>91.71676903214654</v>
      </c>
      <c r="G43" s="9">
        <f t="shared" si="10"/>
        <v>91.36988255432456</v>
      </c>
      <c r="H43" s="8">
        <f t="shared" si="10"/>
        <v>83.90842659422812</v>
      </c>
      <c r="I43" s="8">
        <f t="shared" si="10"/>
        <v>0.8050004735296903</v>
      </c>
      <c r="J43" s="8">
        <f t="shared" si="10"/>
        <v>86.81598060609815</v>
      </c>
      <c r="K43" s="8">
        <f t="shared" si="10"/>
        <v>85.21136161659312</v>
      </c>
      <c r="L43" s="8">
        <f t="shared" si="10"/>
        <v>88.72469395031892</v>
      </c>
      <c r="M43" s="9">
        <f t="shared" si="10"/>
        <v>87.48996981391616</v>
      </c>
    </row>
    <row r="44" spans="1:13" ht="15" customHeight="1">
      <c r="A44" s="104" t="s">
        <v>18</v>
      </c>
      <c r="B44" s="22">
        <f aca="true" t="shared" si="11" ref="B44:M44">+B41/B7</f>
        <v>0.9132574507863191</v>
      </c>
      <c r="C44" s="23">
        <f t="shared" si="11"/>
        <v>0.0016488761607220343</v>
      </c>
      <c r="D44" s="23">
        <f t="shared" si="11"/>
        <v>1.4477542505324523</v>
      </c>
      <c r="E44" s="23">
        <f t="shared" si="11"/>
        <v>0.7699928814078593</v>
      </c>
      <c r="F44" s="23">
        <f t="shared" si="11"/>
        <v>3.5698036247424416</v>
      </c>
      <c r="G44" s="24">
        <f t="shared" si="11"/>
        <v>10.246711695698542</v>
      </c>
      <c r="H44" s="23">
        <f t="shared" si="11"/>
        <v>0.7192462258371793</v>
      </c>
      <c r="I44" s="23">
        <f t="shared" si="11"/>
        <v>0.000621885997322232</v>
      </c>
      <c r="J44" s="23">
        <f t="shared" si="11"/>
        <v>1.2802295699845812</v>
      </c>
      <c r="K44" s="23">
        <f t="shared" si="11"/>
        <v>0.765651774576062</v>
      </c>
      <c r="L44" s="23">
        <f t="shared" si="11"/>
        <v>3.338799850913157</v>
      </c>
      <c r="M44" s="24">
        <f t="shared" si="11"/>
        <v>9.59639564124057</v>
      </c>
    </row>
    <row r="45" spans="1:13" ht="15" customHeight="1">
      <c r="A45" s="114" t="s">
        <v>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5" customHeight="1">
      <c r="A46" s="32" t="s">
        <v>20</v>
      </c>
      <c r="B46" s="25"/>
      <c r="C46" s="26"/>
      <c r="D46" s="4">
        <v>746318</v>
      </c>
      <c r="E46" s="4">
        <v>339533</v>
      </c>
      <c r="F46" s="4">
        <v>308807</v>
      </c>
      <c r="G46" s="5">
        <v>97978</v>
      </c>
      <c r="H46" s="26" t="s">
        <v>34</v>
      </c>
      <c r="I46" s="26" t="s">
        <v>34</v>
      </c>
      <c r="J46" s="66">
        <f>K46+L46+M46</f>
        <v>913759</v>
      </c>
      <c r="K46" s="69">
        <v>468797</v>
      </c>
      <c r="L46" s="69">
        <v>358089</v>
      </c>
      <c r="M46" s="70">
        <v>86873</v>
      </c>
    </row>
    <row r="47" spans="1:13" ht="15" customHeight="1">
      <c r="A47" s="103" t="s">
        <v>9</v>
      </c>
      <c r="B47" s="25"/>
      <c r="C47" s="26"/>
      <c r="D47" s="4">
        <f>+D46/$D$46*100</f>
        <v>100</v>
      </c>
      <c r="E47" s="8">
        <f>+E46/$D$46*100</f>
        <v>45.49441390935232</v>
      </c>
      <c r="F47" s="8">
        <f>+F46/$D$46*100</f>
        <v>41.37740212617142</v>
      </c>
      <c r="G47" s="9">
        <f>+G46/$D$46*100</f>
        <v>13.12818396447627</v>
      </c>
      <c r="H47" s="26"/>
      <c r="I47" s="26"/>
      <c r="J47" s="4">
        <f>+J46/$J$46*100</f>
        <v>100</v>
      </c>
      <c r="K47" s="8">
        <f>+K46/$J$46*100</f>
        <v>51.304227920053314</v>
      </c>
      <c r="L47" s="8">
        <f>+L46/$J$46*100</f>
        <v>39.18856065986765</v>
      </c>
      <c r="M47" s="9">
        <f>+M46/$J$46*100</f>
        <v>9.507211420079036</v>
      </c>
    </row>
    <row r="48" spans="1:13" ht="15" customHeight="1">
      <c r="A48" s="40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46" t="s">
        <v>58</v>
      </c>
      <c r="B49" s="27"/>
      <c r="C49" s="28"/>
      <c r="D49" s="90">
        <v>193.7</v>
      </c>
      <c r="E49" s="90">
        <v>205.5</v>
      </c>
      <c r="F49" s="90">
        <v>187.8</v>
      </c>
      <c r="G49" s="91">
        <v>175.8</v>
      </c>
      <c r="H49" s="92"/>
      <c r="I49" s="92"/>
      <c r="J49" s="93">
        <v>207</v>
      </c>
      <c r="K49" s="93">
        <v>213</v>
      </c>
      <c r="L49" s="93">
        <v>203.32</v>
      </c>
      <c r="M49" s="94">
        <v>195</v>
      </c>
    </row>
    <row r="50" spans="1:13" ht="15" customHeight="1">
      <c r="A50" s="47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42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3" t="s">
        <v>22</v>
      </c>
      <c r="B52" s="25"/>
      <c r="C52" s="26"/>
      <c r="D52" s="4">
        <v>244330</v>
      </c>
      <c r="E52" s="4">
        <v>195018</v>
      </c>
      <c r="F52" s="4">
        <v>44108</v>
      </c>
      <c r="G52" s="5">
        <v>5204</v>
      </c>
      <c r="H52" s="26"/>
      <c r="I52" s="26"/>
      <c r="J52" s="66">
        <f>K52+L52+M52</f>
        <v>317290</v>
      </c>
      <c r="K52" s="66">
        <v>263254</v>
      </c>
      <c r="L52" s="66">
        <v>49713</v>
      </c>
      <c r="M52" s="68">
        <v>4323</v>
      </c>
    </row>
    <row r="53" spans="1:13" ht="15" customHeight="1">
      <c r="A53" s="103" t="s">
        <v>23</v>
      </c>
      <c r="B53" s="25"/>
      <c r="C53" s="26"/>
      <c r="D53" s="8">
        <f>+D52/D7*100</f>
        <v>88.80141890369336</v>
      </c>
      <c r="E53" s="8">
        <f>+E52/E7*100</f>
        <v>87.86415203150202</v>
      </c>
      <c r="F53" s="8">
        <f>+F52/F7*100</f>
        <v>92.73790000420504</v>
      </c>
      <c r="G53" s="9">
        <f>+G52/G7*100</f>
        <v>92.49911126910771</v>
      </c>
      <c r="H53" s="26"/>
      <c r="I53" s="26"/>
      <c r="J53" s="8">
        <f>+J52/J7*100</f>
        <v>90.59733881560163</v>
      </c>
      <c r="K53" s="8">
        <f>+K52/K7*100</f>
        <v>90.22098235705374</v>
      </c>
      <c r="L53" s="8">
        <f>+L52/L7*100</f>
        <v>92.64442787923966</v>
      </c>
      <c r="M53" s="9">
        <f>+M52/M7*100</f>
        <v>90.59094719195306</v>
      </c>
    </row>
    <row r="54" spans="1:13" ht="15" customHeight="1">
      <c r="A54" s="103" t="s">
        <v>24</v>
      </c>
      <c r="B54" s="25"/>
      <c r="C54" s="26"/>
      <c r="D54" s="4">
        <v>286093</v>
      </c>
      <c r="E54" s="4">
        <v>129591</v>
      </c>
      <c r="F54" s="4">
        <v>118560</v>
      </c>
      <c r="G54" s="5">
        <v>37941</v>
      </c>
      <c r="H54" s="26"/>
      <c r="I54" s="26"/>
      <c r="J54" s="66">
        <f>K54+L54+M54</f>
        <v>388362</v>
      </c>
      <c r="K54" s="66">
        <v>196135</v>
      </c>
      <c r="L54" s="66">
        <v>154277</v>
      </c>
      <c r="M54" s="68">
        <v>37950</v>
      </c>
    </row>
    <row r="55" spans="1:13" ht="15" customHeight="1">
      <c r="A55" s="103" t="s">
        <v>25</v>
      </c>
      <c r="B55" s="25"/>
      <c r="C55" s="26"/>
      <c r="D55" s="8">
        <f>+D54/D41*100</f>
        <v>71.82166903483976</v>
      </c>
      <c r="E55" s="8">
        <f>+E54/E41*100</f>
        <v>75.8272236297783</v>
      </c>
      <c r="F55" s="8">
        <f>+F54/F41*100</f>
        <v>69.82866768362713</v>
      </c>
      <c r="G55" s="9">
        <f>+G54/G41*100</f>
        <v>65.81494587843464</v>
      </c>
      <c r="H55" s="26"/>
      <c r="I55" s="26"/>
      <c r="J55" s="8">
        <f>+J54/J41*100</f>
        <v>86.61795602660351</v>
      </c>
      <c r="K55" s="8">
        <f>+K54/K41*100</f>
        <v>87.79229033875242</v>
      </c>
      <c r="L55" s="8">
        <f>+L54/L41*100</f>
        <v>86.11129716454565</v>
      </c>
      <c r="M55" s="9">
        <f>+M54/M41*100</f>
        <v>82.87111848713805</v>
      </c>
    </row>
    <row r="56" spans="1:13" ht="15" customHeight="1">
      <c r="A56" s="16"/>
      <c r="B56" s="6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111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ht="16.5" customHeight="1">
      <c r="A58" s="48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3" t="s">
        <v>22</v>
      </c>
      <c r="B59" s="3">
        <v>199664</v>
      </c>
      <c r="C59" s="4">
        <v>29349</v>
      </c>
      <c r="D59" s="4">
        <v>170315</v>
      </c>
      <c r="E59" s="4">
        <v>125534</v>
      </c>
      <c r="F59" s="4">
        <v>39738</v>
      </c>
      <c r="G59" s="5">
        <v>5043</v>
      </c>
      <c r="H59" s="66">
        <v>327931</v>
      </c>
      <c r="I59" s="66">
        <f>H59-J59</f>
        <v>83566</v>
      </c>
      <c r="J59" s="66">
        <f>K59+L59+M59</f>
        <v>244365</v>
      </c>
      <c r="K59" s="66">
        <v>195179</v>
      </c>
      <c r="L59" s="66">
        <v>45070</v>
      </c>
      <c r="M59" s="68">
        <v>4116</v>
      </c>
    </row>
    <row r="60" spans="1:13" ht="15" customHeight="1">
      <c r="A60" s="103" t="s">
        <v>11</v>
      </c>
      <c r="B60" s="12">
        <f aca="true" t="shared" si="12" ref="B60:G60">+B59/B7*100</f>
        <v>45.74581179662011</v>
      </c>
      <c r="C60" s="8">
        <f t="shared" si="12"/>
        <v>18.192806932718415</v>
      </c>
      <c r="D60" s="8">
        <f t="shared" si="12"/>
        <v>61.900763969150475</v>
      </c>
      <c r="E60" s="8">
        <f t="shared" si="12"/>
        <v>56.55856618939059</v>
      </c>
      <c r="F60" s="8">
        <f t="shared" si="12"/>
        <v>83.5498927715403</v>
      </c>
      <c r="G60" s="9">
        <f t="shared" si="12"/>
        <v>89.63739779594738</v>
      </c>
      <c r="H60" s="8">
        <v>52.14</v>
      </c>
      <c r="I60" s="8">
        <f>+I59/I7*100</f>
        <v>30.56972073660567</v>
      </c>
      <c r="J60" s="8">
        <f>+J59/J7*100</f>
        <v>69.77471303751928</v>
      </c>
      <c r="K60" s="8">
        <f>+K59/K7*100</f>
        <v>66.8906877596063</v>
      </c>
      <c r="L60" s="8">
        <f>+L59/L7*100</f>
        <v>83.99180022363026</v>
      </c>
      <c r="M60" s="9">
        <f>+M59/M7*100</f>
        <v>86.25314333612741</v>
      </c>
    </row>
    <row r="61" spans="1:13" ht="15" customHeight="1">
      <c r="A61" s="103" t="s">
        <v>26</v>
      </c>
      <c r="B61" s="3">
        <v>530370</v>
      </c>
      <c r="C61" s="4">
        <v>49719</v>
      </c>
      <c r="D61" s="4">
        <v>480651</v>
      </c>
      <c r="E61" s="4">
        <v>299804</v>
      </c>
      <c r="F61" s="4">
        <v>151119</v>
      </c>
      <c r="G61" s="5">
        <v>29728</v>
      </c>
      <c r="H61" s="66">
        <v>796738</v>
      </c>
      <c r="I61" s="66">
        <f>H61-J61</f>
        <v>146404</v>
      </c>
      <c r="J61" s="66">
        <f>K61+L61+M61</f>
        <v>650334</v>
      </c>
      <c r="K61" s="66">
        <v>460540</v>
      </c>
      <c r="L61" s="66">
        <v>166633</v>
      </c>
      <c r="M61" s="68">
        <v>23161</v>
      </c>
    </row>
    <row r="62" spans="1:13" ht="15" customHeight="1">
      <c r="A62" s="103" t="s">
        <v>9</v>
      </c>
      <c r="B62" s="3">
        <f>+B61/$B$61*100</f>
        <v>100</v>
      </c>
      <c r="C62" s="8">
        <f>+C61/$B$61*100</f>
        <v>9.374399004468579</v>
      </c>
      <c r="D62" s="8">
        <f>+D61/$B$61*100</f>
        <v>90.62560099553141</v>
      </c>
      <c r="E62" s="8">
        <f>E61/D61*100</f>
        <v>62.37457115453833</v>
      </c>
      <c r="F62" s="8">
        <f>F61/D61*100</f>
        <v>31.440483843786865</v>
      </c>
      <c r="G62" s="9">
        <f>G61/D61*100</f>
        <v>6.184945001674811</v>
      </c>
      <c r="H62" s="10">
        <f>+H61/$H$61*100</f>
        <v>100</v>
      </c>
      <c r="I62" s="8">
        <f>+I61/$H$61*100</f>
        <v>18.375425798694174</v>
      </c>
      <c r="J62" s="8">
        <f>+J61/$H$61*100</f>
        <v>81.62457420130582</v>
      </c>
      <c r="K62" s="8">
        <f>K61/J61*100</f>
        <v>70.81591920459334</v>
      </c>
      <c r="L62" s="8">
        <f>L61/J61*100</f>
        <v>25.62268003825727</v>
      </c>
      <c r="M62" s="9">
        <f>M61/J61*100</f>
        <v>3.5614007571494035</v>
      </c>
    </row>
    <row r="63" spans="1:13" ht="19.5" customHeight="1">
      <c r="A63" s="103" t="s">
        <v>27</v>
      </c>
      <c r="B63" s="12">
        <f aca="true" t="shared" si="13" ref="B63:M63">+B61/B7</f>
        <v>1.2151517650940284</v>
      </c>
      <c r="C63" s="8">
        <f t="shared" si="13"/>
        <v>0.308197270056161</v>
      </c>
      <c r="D63" s="8">
        <f t="shared" si="13"/>
        <v>1.7469197723357395</v>
      </c>
      <c r="E63" s="8">
        <f t="shared" si="13"/>
        <v>1.3507483532623876</v>
      </c>
      <c r="F63" s="8">
        <f t="shared" si="13"/>
        <v>3.1773054118834363</v>
      </c>
      <c r="G63" s="9">
        <f t="shared" si="13"/>
        <v>5.284038393174547</v>
      </c>
      <c r="H63" s="8">
        <f t="shared" si="13"/>
        <v>1.2776795994752896</v>
      </c>
      <c r="I63" s="8">
        <f t="shared" si="13"/>
        <v>0.5355682208939062</v>
      </c>
      <c r="J63" s="8">
        <f t="shared" si="13"/>
        <v>1.8569299297584376</v>
      </c>
      <c r="K63" s="8">
        <f t="shared" si="13"/>
        <v>1.5783376972322372</v>
      </c>
      <c r="L63" s="8">
        <f t="shared" si="13"/>
        <v>3.1053484904957136</v>
      </c>
      <c r="M63" s="9">
        <f t="shared" si="13"/>
        <v>4.853520536462699</v>
      </c>
    </row>
    <row r="64" spans="1:13" ht="16.5" customHeight="1">
      <c r="A64" s="44" t="s">
        <v>28</v>
      </c>
      <c r="B64" s="11"/>
      <c r="C64" s="6"/>
      <c r="D64" s="6"/>
      <c r="E64" s="6"/>
      <c r="F64" s="6"/>
      <c r="G64" s="7"/>
      <c r="H64" s="6"/>
      <c r="I64" s="6"/>
      <c r="J64" s="6"/>
      <c r="K64" s="6"/>
      <c r="L64" s="6"/>
      <c r="M64" s="7"/>
    </row>
    <row r="65" spans="1:13" ht="15" customHeight="1">
      <c r="A65" s="103" t="s">
        <v>29</v>
      </c>
      <c r="B65" s="3">
        <v>163515</v>
      </c>
      <c r="C65" s="4">
        <v>46226</v>
      </c>
      <c r="D65" s="4">
        <v>117289</v>
      </c>
      <c r="E65" s="4">
        <v>91619</v>
      </c>
      <c r="F65" s="4">
        <v>22674</v>
      </c>
      <c r="G65" s="5">
        <v>2996</v>
      </c>
      <c r="H65" s="66">
        <v>187973</v>
      </c>
      <c r="I65" s="66">
        <f>H65-J65</f>
        <v>60568</v>
      </c>
      <c r="J65" s="66">
        <f>K65+L65+M65</f>
        <v>127405</v>
      </c>
      <c r="K65" s="66">
        <v>104233</v>
      </c>
      <c r="L65" s="66">
        <v>21237</v>
      </c>
      <c r="M65" s="68">
        <v>1935</v>
      </c>
    </row>
    <row r="66" spans="1:13" ht="15" customHeight="1">
      <c r="A66" s="103" t="s">
        <v>11</v>
      </c>
      <c r="B66" s="12">
        <f aca="true" t="shared" si="14" ref="B66:M66">+B65/B7*100</f>
        <v>37.4635708786979</v>
      </c>
      <c r="C66" s="8">
        <f t="shared" si="14"/>
        <v>28.65449225772058</v>
      </c>
      <c r="D66" s="8">
        <f t="shared" si="14"/>
        <v>42.628533629907466</v>
      </c>
      <c r="E66" s="8">
        <f t="shared" si="14"/>
        <v>41.27837299620642</v>
      </c>
      <c r="F66" s="8">
        <f t="shared" si="14"/>
        <v>47.67251166897944</v>
      </c>
      <c r="G66" s="9">
        <f t="shared" si="14"/>
        <v>53.25275506576609</v>
      </c>
      <c r="H66" s="8">
        <f t="shared" si="14"/>
        <v>30.144070867985285</v>
      </c>
      <c r="I66" s="8">
        <f t="shared" si="14"/>
        <v>22.1567006387135</v>
      </c>
      <c r="J66" s="8">
        <f t="shared" si="14"/>
        <v>36.37856204671349</v>
      </c>
      <c r="K66" s="8">
        <f t="shared" si="14"/>
        <v>35.72216814947839</v>
      </c>
      <c r="L66" s="8">
        <f t="shared" si="14"/>
        <v>39.5769660827432</v>
      </c>
      <c r="M66" s="9">
        <f t="shared" si="14"/>
        <v>40.54903604358759</v>
      </c>
    </row>
    <row r="67" spans="1:13" ht="15" customHeight="1">
      <c r="A67" s="103" t="s">
        <v>30</v>
      </c>
      <c r="B67" s="3">
        <v>362457</v>
      </c>
      <c r="C67" s="4">
        <v>87851</v>
      </c>
      <c r="D67" s="4">
        <v>274606</v>
      </c>
      <c r="E67" s="4">
        <v>200501</v>
      </c>
      <c r="F67" s="4">
        <v>63026</v>
      </c>
      <c r="G67" s="5">
        <v>11079</v>
      </c>
      <c r="H67" s="66">
        <v>442797</v>
      </c>
      <c r="I67" s="66">
        <f>H67-J67</f>
        <v>128548</v>
      </c>
      <c r="J67" s="66">
        <f>K67+L67+M67</f>
        <v>314249</v>
      </c>
      <c r="K67" s="66">
        <v>247393</v>
      </c>
      <c r="L67" s="66">
        <v>60423</v>
      </c>
      <c r="M67" s="68">
        <v>6433</v>
      </c>
    </row>
    <row r="68" spans="1:13" ht="15" customHeight="1">
      <c r="A68" s="103" t="s">
        <v>13</v>
      </c>
      <c r="B68" s="3">
        <f>+B67/$B$67*100</f>
        <v>100</v>
      </c>
      <c r="C68" s="8">
        <f>+C67/$B$67*100</f>
        <v>24.237633705515414</v>
      </c>
      <c r="D68" s="8">
        <f>+D67/$B$67*100</f>
        <v>75.76236629448458</v>
      </c>
      <c r="E68" s="8">
        <f>E67/D67*100</f>
        <v>73.0140637859333</v>
      </c>
      <c r="F68" s="8">
        <f>F67/D67*100</f>
        <v>22.951428592237605</v>
      </c>
      <c r="G68" s="9">
        <f>G67/D67*100</f>
        <v>4.034507621829094</v>
      </c>
      <c r="H68" s="10">
        <f>+H67/$H$67*100</f>
        <v>100</v>
      </c>
      <c r="I68" s="8">
        <f>+I67/$H$67*100</f>
        <v>29.030910326854066</v>
      </c>
      <c r="J68" s="8">
        <f>+J67/$H$67*100</f>
        <v>70.96908967314593</v>
      </c>
      <c r="K68" s="8">
        <f>K67/J67*100</f>
        <v>78.72515107446642</v>
      </c>
      <c r="L68" s="8">
        <f>L67/J67*100</f>
        <v>19.227746150345745</v>
      </c>
      <c r="M68" s="9">
        <f>M67/J67*100</f>
        <v>2.047102775187829</v>
      </c>
    </row>
    <row r="69" spans="1:13" ht="15" customHeight="1">
      <c r="A69" s="103" t="s">
        <v>38</v>
      </c>
      <c r="B69" s="12">
        <f aca="true" t="shared" si="15" ref="B69:M69">+B67/B7</f>
        <v>0.830439623886506</v>
      </c>
      <c r="C69" s="8">
        <f t="shared" si="15"/>
        <v>0.5445692465999677</v>
      </c>
      <c r="D69" s="8">
        <f t="shared" si="15"/>
        <v>0.9980519150111579</v>
      </c>
      <c r="E69" s="8">
        <f t="shared" si="15"/>
        <v>0.9033448372185228</v>
      </c>
      <c r="F69" s="8">
        <f t="shared" si="15"/>
        <v>1.325133509944914</v>
      </c>
      <c r="G69" s="9">
        <f t="shared" si="15"/>
        <v>1.9692499111269108</v>
      </c>
      <c r="H69" s="8">
        <f t="shared" si="15"/>
        <v>0.7100862436696377</v>
      </c>
      <c r="I69" s="8">
        <f t="shared" si="15"/>
        <v>0.4702482422575193</v>
      </c>
      <c r="J69" s="8">
        <f t="shared" si="15"/>
        <v>0.8972902746844841</v>
      </c>
      <c r="K69" s="8">
        <f t="shared" si="15"/>
        <v>0.8478518650527095</v>
      </c>
      <c r="L69" s="8">
        <f t="shared" si="15"/>
        <v>1.1260342899739098</v>
      </c>
      <c r="M69" s="9">
        <f t="shared" si="15"/>
        <v>1.3480720871751886</v>
      </c>
    </row>
    <row r="70" spans="1:13" ht="17.25" customHeight="1">
      <c r="A70" s="44" t="s">
        <v>31</v>
      </c>
      <c r="B70" s="11"/>
      <c r="C70" s="6"/>
      <c r="D70" s="6"/>
      <c r="E70" s="6"/>
      <c r="F70" s="6"/>
      <c r="G70" s="7"/>
      <c r="H70" s="6"/>
      <c r="I70" s="6"/>
      <c r="J70" s="6"/>
      <c r="K70" s="6"/>
      <c r="L70" s="6"/>
      <c r="M70" s="7"/>
    </row>
    <row r="71" spans="1:13" ht="15" customHeight="1">
      <c r="A71" s="103" t="s">
        <v>29</v>
      </c>
      <c r="B71" s="3">
        <v>324529</v>
      </c>
      <c r="C71" s="4">
        <v>95701</v>
      </c>
      <c r="D71" s="4">
        <v>228828</v>
      </c>
      <c r="E71" s="4">
        <v>182168</v>
      </c>
      <c r="F71" s="4">
        <v>41676</v>
      </c>
      <c r="G71" s="5">
        <v>4984</v>
      </c>
      <c r="H71" s="66">
        <v>361953</v>
      </c>
      <c r="I71" s="66">
        <f>H71-J71</f>
        <v>119992</v>
      </c>
      <c r="J71" s="66">
        <f>K71+L71+M71</f>
        <v>241961</v>
      </c>
      <c r="K71" s="66">
        <v>198148</v>
      </c>
      <c r="L71" s="66">
        <v>40189</v>
      </c>
      <c r="M71" s="68">
        <v>3624</v>
      </c>
    </row>
    <row r="72" spans="1:13" ht="15" customHeight="1">
      <c r="A72" s="103" t="s">
        <v>32</v>
      </c>
      <c r="B72" s="12">
        <f aca="true" t="shared" si="16" ref="B72:M72">+B71/B7*100</f>
        <v>74.35412771729169</v>
      </c>
      <c r="C72" s="8">
        <f t="shared" si="16"/>
        <v>59.32296896889451</v>
      </c>
      <c r="D72" s="8">
        <f t="shared" si="16"/>
        <v>83.16723728111303</v>
      </c>
      <c r="E72" s="8">
        <f t="shared" si="16"/>
        <v>82.07466411959234</v>
      </c>
      <c r="F72" s="8">
        <f t="shared" si="16"/>
        <v>87.62457423993945</v>
      </c>
      <c r="G72" s="9">
        <f t="shared" si="16"/>
        <v>88.58869534305013</v>
      </c>
      <c r="H72" s="8">
        <f t="shared" si="16"/>
        <v>58.044170614289705</v>
      </c>
      <c r="I72" s="8">
        <f t="shared" si="16"/>
        <v>43.8949085827584</v>
      </c>
      <c r="J72" s="8">
        <f t="shared" si="16"/>
        <v>69.08828736222945</v>
      </c>
      <c r="K72" s="8">
        <f t="shared" si="16"/>
        <v>67.90820732860844</v>
      </c>
      <c r="L72" s="8">
        <f t="shared" si="16"/>
        <v>74.89563920983973</v>
      </c>
      <c r="M72" s="9">
        <f t="shared" si="16"/>
        <v>75.94300083822296</v>
      </c>
    </row>
    <row r="73" spans="1:13" ht="15" customHeight="1">
      <c r="A73" s="103" t="s">
        <v>57</v>
      </c>
      <c r="B73" s="3">
        <v>2470230</v>
      </c>
      <c r="C73" s="4">
        <v>513131</v>
      </c>
      <c r="D73" s="4">
        <v>1957099</v>
      </c>
      <c r="E73" s="4">
        <v>1387795</v>
      </c>
      <c r="F73" s="4">
        <v>486726</v>
      </c>
      <c r="G73" s="5">
        <v>82578</v>
      </c>
      <c r="H73" s="66">
        <v>2270558</v>
      </c>
      <c r="I73" s="66">
        <f>H73-J73</f>
        <v>591409</v>
      </c>
      <c r="J73" s="66">
        <f>K73+L73+M73</f>
        <v>1679149</v>
      </c>
      <c r="K73" s="66">
        <v>1268330</v>
      </c>
      <c r="L73" s="66">
        <v>367099</v>
      </c>
      <c r="M73" s="68">
        <v>43720</v>
      </c>
    </row>
    <row r="74" spans="1:13" ht="15" customHeight="1">
      <c r="A74" s="103" t="s">
        <v>9</v>
      </c>
      <c r="B74" s="3">
        <f>+B73/$B$73*100</f>
        <v>100</v>
      </c>
      <c r="C74" s="8">
        <f>+C73/$B$73*100</f>
        <v>20.77260012225582</v>
      </c>
      <c r="D74" s="8">
        <f>+D73/$B$73*100</f>
        <v>79.22739987774418</v>
      </c>
      <c r="E74" s="8">
        <f>E73/D73*100</f>
        <v>70.91082260018527</v>
      </c>
      <c r="F74" s="8">
        <f>F73/D73*100</f>
        <v>24.86976897949465</v>
      </c>
      <c r="G74" s="9">
        <f>G73/D73*100</f>
        <v>4.219408420320075</v>
      </c>
      <c r="H74" s="10">
        <f>+H73/$H$73*100</f>
        <v>100</v>
      </c>
      <c r="I74" s="8">
        <f>+I73/$H$73*100</f>
        <v>26.046857204264327</v>
      </c>
      <c r="J74" s="8">
        <f>+J73/$H$73*100</f>
        <v>73.95314279573567</v>
      </c>
      <c r="K74" s="8">
        <f>K73/J73*100</f>
        <v>75.53409494928681</v>
      </c>
      <c r="L74" s="8">
        <f>L73/J73*100</f>
        <v>21.86220520037233</v>
      </c>
      <c r="M74" s="9">
        <f>M73/J73*100</f>
        <v>2.603699850340857</v>
      </c>
    </row>
    <row r="75" spans="1:13" ht="21" customHeight="1">
      <c r="A75" s="103" t="s">
        <v>39</v>
      </c>
      <c r="B75" s="12">
        <f aca="true" t="shared" si="17" ref="B75:M75">+B73/B7</f>
        <v>5.659642032332563</v>
      </c>
      <c r="C75" s="8">
        <f t="shared" si="17"/>
        <v>3.1807874933363087</v>
      </c>
      <c r="D75" s="8">
        <f t="shared" si="17"/>
        <v>7.113050715630474</v>
      </c>
      <c r="E75" s="8">
        <f t="shared" si="17"/>
        <v>6.252624417672131</v>
      </c>
      <c r="F75" s="8">
        <f t="shared" si="17"/>
        <v>10.233505739876373</v>
      </c>
      <c r="G75" s="9">
        <f t="shared" si="17"/>
        <v>14.67792392463562</v>
      </c>
      <c r="H75" s="8">
        <f t="shared" si="17"/>
        <v>3.64115384985455</v>
      </c>
      <c r="I75" s="8">
        <f t="shared" si="17"/>
        <v>2.1634645634726115</v>
      </c>
      <c r="J75" s="8">
        <f t="shared" si="17"/>
        <v>4.794554851236366</v>
      </c>
      <c r="K75" s="8">
        <f t="shared" si="17"/>
        <v>4.346751751271471</v>
      </c>
      <c r="L75" s="8">
        <f t="shared" si="17"/>
        <v>6.841203876257921</v>
      </c>
      <c r="M75" s="9">
        <f t="shared" si="17"/>
        <v>9.161777032690695</v>
      </c>
    </row>
    <row r="76" spans="1:13" ht="18" customHeight="1">
      <c r="A76" s="44" t="s">
        <v>60</v>
      </c>
      <c r="B76" s="3"/>
      <c r="C76" s="4"/>
      <c r="D76" s="4"/>
      <c r="E76" s="4"/>
      <c r="F76" s="4"/>
      <c r="G76" s="5"/>
      <c r="H76" s="6"/>
      <c r="I76" s="6"/>
      <c r="J76" s="6"/>
      <c r="K76" s="6"/>
      <c r="L76" s="6"/>
      <c r="M76" s="7"/>
    </row>
    <row r="77" spans="1:13" ht="15" customHeight="1">
      <c r="A77" s="103" t="s">
        <v>29</v>
      </c>
      <c r="B77" s="3">
        <v>119442</v>
      </c>
      <c r="C77" s="4">
        <v>26952</v>
      </c>
      <c r="D77" s="4">
        <v>92490</v>
      </c>
      <c r="E77" s="4">
        <v>68396</v>
      </c>
      <c r="F77" s="4">
        <v>21032</v>
      </c>
      <c r="G77" s="5">
        <v>3062</v>
      </c>
      <c r="H77" s="66">
        <v>154607</v>
      </c>
      <c r="I77" s="66">
        <f>H77-J77</f>
        <v>41046</v>
      </c>
      <c r="J77" s="66">
        <f>K77+L77+M77</f>
        <v>113561</v>
      </c>
      <c r="K77" s="66">
        <v>89590</v>
      </c>
      <c r="L77" s="66">
        <v>21783</v>
      </c>
      <c r="M77" s="68">
        <v>2188</v>
      </c>
    </row>
    <row r="78" spans="1:13" ht="15" customHeight="1">
      <c r="A78" s="103" t="s">
        <v>32</v>
      </c>
      <c r="B78" s="12">
        <f aca="true" t="shared" si="18" ref="B78:M78">+B77/B7*100</f>
        <v>27.365830858902452</v>
      </c>
      <c r="C78" s="8">
        <f t="shared" si="18"/>
        <v>16.706958753300853</v>
      </c>
      <c r="D78" s="8">
        <f t="shared" si="18"/>
        <v>33.61536951828511</v>
      </c>
      <c r="E78" s="8">
        <f t="shared" si="18"/>
        <v>30.815394180776195</v>
      </c>
      <c r="F78" s="8">
        <f t="shared" si="18"/>
        <v>44.22017577057314</v>
      </c>
      <c r="G78" s="9">
        <f t="shared" si="18"/>
        <v>54.42587984358336</v>
      </c>
      <c r="H78" s="8">
        <f t="shared" si="18"/>
        <v>24.793371200579877</v>
      </c>
      <c r="I78" s="8">
        <f t="shared" si="18"/>
        <v>15.01525449769902</v>
      </c>
      <c r="J78" s="8">
        <f t="shared" si="18"/>
        <v>32.42561818285649</v>
      </c>
      <c r="K78" s="8">
        <f t="shared" si="18"/>
        <v>30.703798648333724</v>
      </c>
      <c r="L78" s="8">
        <f t="shared" si="18"/>
        <v>40.59448378680581</v>
      </c>
      <c r="M78" s="9">
        <f t="shared" si="18"/>
        <v>45.85079631181894</v>
      </c>
    </row>
    <row r="79" spans="1:13" ht="15" customHeight="1">
      <c r="A79" s="103" t="s">
        <v>33</v>
      </c>
      <c r="B79" s="3">
        <v>399961</v>
      </c>
      <c r="C79" s="4">
        <v>76414</v>
      </c>
      <c r="D79" s="4">
        <v>323547</v>
      </c>
      <c r="E79" s="4">
        <v>216420</v>
      </c>
      <c r="F79" s="4">
        <v>88469</v>
      </c>
      <c r="G79" s="5">
        <v>18658</v>
      </c>
      <c r="H79" s="66">
        <v>745561</v>
      </c>
      <c r="I79" s="66">
        <f>H79-J79</f>
        <v>160849</v>
      </c>
      <c r="J79" s="66">
        <f>K79+L79+M79</f>
        <v>584712</v>
      </c>
      <c r="K79" s="66">
        <v>425716</v>
      </c>
      <c r="L79" s="66">
        <v>139118</v>
      </c>
      <c r="M79" s="68">
        <v>19878</v>
      </c>
    </row>
    <row r="80" spans="1:13" ht="15" customHeight="1">
      <c r="A80" s="103" t="s">
        <v>9</v>
      </c>
      <c r="B80" s="3">
        <f>+B79/$B$79*100</f>
        <v>100</v>
      </c>
      <c r="C80" s="8">
        <f>+C79/$B$79*100</f>
        <v>19.105362772870354</v>
      </c>
      <c r="D80" s="8">
        <f>+D79/$B$79*100</f>
        <v>80.89463722712964</v>
      </c>
      <c r="E80" s="8">
        <f>E79/D79*100</f>
        <v>66.88981817170303</v>
      </c>
      <c r="F80" s="8">
        <f>F79/D79*100</f>
        <v>27.343477145515184</v>
      </c>
      <c r="G80" s="9">
        <f>G79/D79*100</f>
        <v>5.76670468278179</v>
      </c>
      <c r="H80" s="10">
        <f>+H79/$H$79*100</f>
        <v>100</v>
      </c>
      <c r="I80" s="8">
        <f>+I79/$H$79*100</f>
        <v>21.57422397362523</v>
      </c>
      <c r="J80" s="8">
        <f>+J79/$H$79*100</f>
        <v>78.42577602637478</v>
      </c>
      <c r="K80" s="8">
        <f>K79/J79*100</f>
        <v>72.8078096567199</v>
      </c>
      <c r="L80" s="8">
        <f>L79/J79*100</f>
        <v>23.792567965083666</v>
      </c>
      <c r="M80" s="9">
        <f>M79/J79*100</f>
        <v>3.3996223781964456</v>
      </c>
    </row>
    <row r="81" spans="1:13" ht="15" customHeight="1">
      <c r="A81" s="104" t="s">
        <v>40</v>
      </c>
      <c r="B81" s="22">
        <f aca="true" t="shared" si="19" ref="B81:M81">+B79/B7</f>
        <v>0.9163665273653726</v>
      </c>
      <c r="C81" s="23">
        <f t="shared" si="19"/>
        <v>0.4736737704714794</v>
      </c>
      <c r="D81" s="23">
        <f t="shared" si="19"/>
        <v>1.1759273393375058</v>
      </c>
      <c r="E81" s="23">
        <f t="shared" si="19"/>
        <v>0.9750669057552466</v>
      </c>
      <c r="F81" s="23">
        <f t="shared" si="19"/>
        <v>1.8600773726924855</v>
      </c>
      <c r="G81" s="24">
        <f t="shared" si="19"/>
        <v>3.3163881976537506</v>
      </c>
      <c r="H81" s="23">
        <f t="shared" si="19"/>
        <v>1.1956102004227191</v>
      </c>
      <c r="I81" s="23">
        <f t="shared" si="19"/>
        <v>0.5884102399016689</v>
      </c>
      <c r="J81" s="23">
        <f t="shared" si="19"/>
        <v>1.6695562789103993</v>
      </c>
      <c r="K81" s="23">
        <f t="shared" si="19"/>
        <v>1.458990774123679</v>
      </c>
      <c r="L81" s="23">
        <f t="shared" si="19"/>
        <v>2.5925829295564666</v>
      </c>
      <c r="M81" s="24">
        <f t="shared" si="19"/>
        <v>4.165549036043587</v>
      </c>
    </row>
    <row r="82" spans="1:13" ht="15" customHeight="1">
      <c r="A82" s="115" t="s">
        <v>43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</sheetData>
  <sheetProtection/>
  <mergeCells count="14">
    <mergeCell ref="A82:M82"/>
    <mergeCell ref="A3:E3"/>
    <mergeCell ref="A1:M1"/>
    <mergeCell ref="B4:G4"/>
    <mergeCell ref="H4:M4"/>
    <mergeCell ref="A4:A6"/>
    <mergeCell ref="D5:G5"/>
    <mergeCell ref="J5:M5"/>
    <mergeCell ref="B5:B6"/>
    <mergeCell ref="L3:M3"/>
    <mergeCell ref="C5:C6"/>
    <mergeCell ref="H5:H6"/>
    <mergeCell ref="I5:I6"/>
    <mergeCell ref="A45:M45"/>
  </mergeCells>
  <printOptions/>
  <pageMargins left="1" right="0.75" top="1" bottom="1" header="0.5" footer="0.5"/>
  <pageSetup firstPageNumber="21" useFirstPageNumber="1" horizontalDpi="600" verticalDpi="600" orientation="portrait" r:id="rId1"/>
  <headerFooter alignWithMargins="0">
    <oddFooter xml:space="preserve">&amp;L&amp;"Arial Narrow,Regular"&amp;9Zila Series : Rangpur&amp;C&amp;"Arial Narrow,Regular"&amp;P&amp;R
&amp;9 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view="pageLayout" zoomScaleSheetLayoutView="100" workbookViewId="0" topLeftCell="A1">
      <selection activeCell="I38" sqref="I38"/>
    </sheetView>
  </sheetViews>
  <sheetFormatPr defaultColWidth="9.140625" defaultRowHeight="15" customHeight="1"/>
  <cols>
    <col min="1" max="1" width="21.00390625" style="64" customWidth="1"/>
    <col min="2" max="2" width="5.57421875" style="64" customWidth="1"/>
    <col min="3" max="4" width="6.00390625" style="64" customWidth="1"/>
    <col min="5" max="6" width="5.421875" style="64" customWidth="1"/>
    <col min="7" max="7" width="5.00390625" style="64" customWidth="1"/>
    <col min="8" max="8" width="5.57421875" style="64" customWidth="1"/>
    <col min="9" max="9" width="5.8515625" style="63" customWidth="1"/>
    <col min="10" max="12" width="5.421875" style="63" customWidth="1"/>
    <col min="13" max="13" width="4.7109375" style="63" customWidth="1"/>
    <col min="14" max="14" width="6.57421875" style="63" customWidth="1"/>
    <col min="15" max="16384" width="9.140625" style="63" customWidth="1"/>
  </cols>
  <sheetData>
    <row r="1" spans="1:13" ht="1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6.5" customHeight="1">
      <c r="A3" s="116" t="s">
        <v>62</v>
      </c>
      <c r="B3" s="116"/>
      <c r="C3" s="116"/>
      <c r="D3" s="116"/>
      <c r="E3" s="116"/>
      <c r="F3" s="82" t="s">
        <v>65</v>
      </c>
      <c r="G3" s="60"/>
      <c r="H3" s="82"/>
      <c r="I3" s="82"/>
      <c r="J3" s="82"/>
      <c r="K3" s="82" t="s">
        <v>0</v>
      </c>
      <c r="L3" s="82"/>
      <c r="M3" s="82"/>
    </row>
    <row r="4" spans="1:13" ht="15" customHeight="1">
      <c r="A4" s="121" t="s">
        <v>1</v>
      </c>
      <c r="B4" s="118">
        <v>1996</v>
      </c>
      <c r="C4" s="119"/>
      <c r="D4" s="119"/>
      <c r="E4" s="119"/>
      <c r="F4" s="119"/>
      <c r="G4" s="120"/>
      <c r="H4" s="118">
        <v>2008</v>
      </c>
      <c r="I4" s="119"/>
      <c r="J4" s="119"/>
      <c r="K4" s="119"/>
      <c r="L4" s="119"/>
      <c r="M4" s="120"/>
    </row>
    <row r="5" spans="1:13" ht="15" customHeight="1">
      <c r="A5" s="122"/>
      <c r="B5" s="112" t="s">
        <v>2</v>
      </c>
      <c r="C5" s="112" t="s">
        <v>36</v>
      </c>
      <c r="D5" s="118" t="s">
        <v>3</v>
      </c>
      <c r="E5" s="119"/>
      <c r="F5" s="119"/>
      <c r="G5" s="120"/>
      <c r="H5" s="112" t="s">
        <v>2</v>
      </c>
      <c r="I5" s="112" t="s">
        <v>36</v>
      </c>
      <c r="J5" s="118" t="s">
        <v>3</v>
      </c>
      <c r="K5" s="119"/>
      <c r="L5" s="119"/>
      <c r="M5" s="120"/>
    </row>
    <row r="6" spans="1:13" ht="15" customHeight="1">
      <c r="A6" s="123"/>
      <c r="B6" s="113"/>
      <c r="C6" s="113"/>
      <c r="D6" s="79" t="s">
        <v>4</v>
      </c>
      <c r="E6" s="79" t="s">
        <v>5</v>
      </c>
      <c r="F6" s="79" t="s">
        <v>6</v>
      </c>
      <c r="G6" s="79" t="s">
        <v>7</v>
      </c>
      <c r="H6" s="113"/>
      <c r="I6" s="113"/>
      <c r="J6" s="79" t="s">
        <v>4</v>
      </c>
      <c r="K6" s="79" t="s">
        <v>5</v>
      </c>
      <c r="L6" s="79" t="s">
        <v>6</v>
      </c>
      <c r="M6" s="79" t="s">
        <v>7</v>
      </c>
    </row>
    <row r="7" spans="1:13" ht="15" customHeight="1">
      <c r="A7" s="49" t="s">
        <v>8</v>
      </c>
      <c r="B7" s="3">
        <v>50438</v>
      </c>
      <c r="C7" s="4">
        <v>20547</v>
      </c>
      <c r="D7" s="4">
        <v>29891</v>
      </c>
      <c r="E7" s="4">
        <v>22064</v>
      </c>
      <c r="F7" s="4">
        <v>6689</v>
      </c>
      <c r="G7" s="5">
        <v>1138</v>
      </c>
      <c r="H7" s="65">
        <v>65581</v>
      </c>
      <c r="I7" s="65">
        <v>28104</v>
      </c>
      <c r="J7" s="65">
        <v>37477</v>
      </c>
      <c r="K7" s="65">
        <v>29113</v>
      </c>
      <c r="L7" s="65">
        <v>7305</v>
      </c>
      <c r="M7" s="71">
        <v>1059</v>
      </c>
    </row>
    <row r="8" spans="1:13" ht="15" customHeight="1">
      <c r="A8" s="105" t="s">
        <v>9</v>
      </c>
      <c r="B8" s="4">
        <f>+B7/$B$7*100</f>
        <v>100</v>
      </c>
      <c r="C8" s="8">
        <f>+C7/$B$7*100</f>
        <v>40.73714263055633</v>
      </c>
      <c r="D8" s="8">
        <f>+D7/$B$7*100</f>
        <v>59.26285736944368</v>
      </c>
      <c r="E8" s="8">
        <f>E7/D7*100</f>
        <v>73.81486066039945</v>
      </c>
      <c r="F8" s="8">
        <f>F7/D7*100</f>
        <v>22.377973303000903</v>
      </c>
      <c r="G8" s="9">
        <f>G7/D7*100</f>
        <v>3.8071660365996456</v>
      </c>
      <c r="H8" s="10">
        <f>+H7/$H$7*100</f>
        <v>100</v>
      </c>
      <c r="I8" s="8">
        <f>+I7/$H$7*100</f>
        <v>42.85387536024153</v>
      </c>
      <c r="J8" s="8">
        <f>+J7/$H$7*100</f>
        <v>57.14612463975847</v>
      </c>
      <c r="K8" s="8">
        <f>K7/J7*100</f>
        <v>77.68231181791498</v>
      </c>
      <c r="L8" s="8">
        <f>L7/J7*100</f>
        <v>19.491955065773674</v>
      </c>
      <c r="M8" s="9">
        <f>M7/J7*100</f>
        <v>2.8257331163113375</v>
      </c>
    </row>
    <row r="9" spans="1:13" ht="15" customHeight="1">
      <c r="A9" s="50"/>
      <c r="B9" s="4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36" t="s">
        <v>46</v>
      </c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ht="15" customHeight="1">
      <c r="A11" s="36" t="s">
        <v>10</v>
      </c>
      <c r="B11" s="3">
        <v>32188</v>
      </c>
      <c r="C11" s="4">
        <v>14437</v>
      </c>
      <c r="D11" s="4">
        <v>17751</v>
      </c>
      <c r="E11" s="4">
        <v>12627</v>
      </c>
      <c r="F11" s="4">
        <v>4258</v>
      </c>
      <c r="G11" s="5">
        <v>866</v>
      </c>
      <c r="H11" s="65">
        <v>42759</v>
      </c>
      <c r="I11" s="65">
        <v>22764</v>
      </c>
      <c r="J11" s="65">
        <v>19995</v>
      </c>
      <c r="K11" s="65">
        <v>14643</v>
      </c>
      <c r="L11" s="65">
        <v>4573</v>
      </c>
      <c r="M11" s="72">
        <v>779</v>
      </c>
    </row>
    <row r="12" spans="1:13" ht="15" customHeight="1">
      <c r="A12" s="105" t="s">
        <v>9</v>
      </c>
      <c r="B12" s="4">
        <f>+B11/$B$11*100</f>
        <v>100</v>
      </c>
      <c r="C12" s="8">
        <f>+C11/$B$11*100</f>
        <v>44.85211880203803</v>
      </c>
      <c r="D12" s="8">
        <f>+D11/$B$11*100</f>
        <v>55.14788119796198</v>
      </c>
      <c r="E12" s="8">
        <f>E11/D11*100</f>
        <v>71.1340206185567</v>
      </c>
      <c r="F12" s="8">
        <f>F11/D11*100</f>
        <v>23.987380992620132</v>
      </c>
      <c r="G12" s="9">
        <f>G11/D11*100</f>
        <v>4.878598388823165</v>
      </c>
      <c r="H12" s="6">
        <f>+H11/$H$11*100</f>
        <v>100</v>
      </c>
      <c r="I12" s="14">
        <f>+I11/$H$11*100</f>
        <v>53.23791482494913</v>
      </c>
      <c r="J12" s="14">
        <f>+J11/$H$11*100</f>
        <v>46.76208517505086</v>
      </c>
      <c r="K12" s="8">
        <f>K11/J11*100</f>
        <v>73.23330832708177</v>
      </c>
      <c r="L12" s="8">
        <f>L11/J11*100</f>
        <v>22.870717679419855</v>
      </c>
      <c r="M12" s="9">
        <f>M11/J11*100</f>
        <v>3.8959739934983744</v>
      </c>
    </row>
    <row r="13" spans="1:13" ht="15" customHeight="1">
      <c r="A13" s="105" t="s">
        <v>11</v>
      </c>
      <c r="B13" s="8">
        <f aca="true" t="shared" si="0" ref="B13:M13">+B11/B7*100</f>
        <v>63.816963400610646</v>
      </c>
      <c r="C13" s="8">
        <f t="shared" si="0"/>
        <v>70.26329877841047</v>
      </c>
      <c r="D13" s="8">
        <f t="shared" si="0"/>
        <v>59.38576829145896</v>
      </c>
      <c r="E13" s="8">
        <f t="shared" si="0"/>
        <v>57.22897026831038</v>
      </c>
      <c r="F13" s="8">
        <f t="shared" si="0"/>
        <v>63.65674988787562</v>
      </c>
      <c r="G13" s="9">
        <f t="shared" si="0"/>
        <v>76.09841827768014</v>
      </c>
      <c r="H13" s="8">
        <f t="shared" si="0"/>
        <v>65.20028666839481</v>
      </c>
      <c r="I13" s="8">
        <f t="shared" si="0"/>
        <v>80.999146029035</v>
      </c>
      <c r="J13" s="8">
        <f t="shared" si="0"/>
        <v>53.352723003442115</v>
      </c>
      <c r="K13" s="8">
        <f t="shared" si="0"/>
        <v>50.29711812592312</v>
      </c>
      <c r="L13" s="8">
        <f t="shared" si="0"/>
        <v>62.600958247775495</v>
      </c>
      <c r="M13" s="9">
        <f t="shared" si="0"/>
        <v>73.55996222851748</v>
      </c>
    </row>
    <row r="14" spans="1:13" ht="15" customHeight="1">
      <c r="A14" s="50"/>
      <c r="B14" s="14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ht="15" customHeight="1">
      <c r="A15" s="31" t="s">
        <v>12</v>
      </c>
      <c r="B15" s="3">
        <v>11482</v>
      </c>
      <c r="C15" s="4">
        <v>299</v>
      </c>
      <c r="D15" s="4">
        <v>11183</v>
      </c>
      <c r="E15" s="4">
        <v>8503</v>
      </c>
      <c r="F15" s="4">
        <v>2408</v>
      </c>
      <c r="G15" s="5">
        <v>272</v>
      </c>
      <c r="H15" s="65">
        <v>16823</v>
      </c>
      <c r="I15" s="65">
        <v>154</v>
      </c>
      <c r="J15" s="65">
        <v>16669</v>
      </c>
      <c r="K15" s="65">
        <v>13675</v>
      </c>
      <c r="L15" s="65">
        <v>2714</v>
      </c>
      <c r="M15" s="72">
        <v>280</v>
      </c>
    </row>
    <row r="16" spans="1:13" ht="15" customHeight="1">
      <c r="A16" s="105" t="s">
        <v>13</v>
      </c>
      <c r="B16" s="4">
        <v>100</v>
      </c>
      <c r="C16" s="8">
        <f>C15/$B$15*100</f>
        <v>2.6040759449573243</v>
      </c>
      <c r="D16" s="8">
        <f>D15/B15*100</f>
        <v>97.39592405504267</v>
      </c>
      <c r="E16" s="8">
        <f>E15/D15*100</f>
        <v>76.03505320575874</v>
      </c>
      <c r="F16" s="8">
        <f>F15/D15*100</f>
        <v>21.532683537512295</v>
      </c>
      <c r="G16" s="9">
        <f>G15/D15*100</f>
        <v>2.4322632567289637</v>
      </c>
      <c r="H16" s="6">
        <f>+H15/$H$15*100</f>
        <v>100</v>
      </c>
      <c r="I16" s="14">
        <f>+I15/$H$15*100</f>
        <v>0.9154134221006955</v>
      </c>
      <c r="J16" s="14">
        <f>+J15/$H$15*100</f>
        <v>99.0845865778993</v>
      </c>
      <c r="K16" s="8">
        <f>K15/J15*100</f>
        <v>82.03851460795488</v>
      </c>
      <c r="L16" s="8">
        <f>L15/J15*100</f>
        <v>16.281720559121723</v>
      </c>
      <c r="M16" s="9">
        <f>M15/J15*100</f>
        <v>1.6797648329233905</v>
      </c>
    </row>
    <row r="17" spans="1:13" ht="15" customHeight="1">
      <c r="A17" s="105" t="s">
        <v>11</v>
      </c>
      <c r="B17" s="8">
        <f aca="true" t="shared" si="1" ref="B17:M17">+B15/B7*100</f>
        <v>22.76458225940759</v>
      </c>
      <c r="C17" s="8">
        <f t="shared" si="1"/>
        <v>1.4552002725458706</v>
      </c>
      <c r="D17" s="8">
        <f t="shared" si="1"/>
        <v>37.41259911010003</v>
      </c>
      <c r="E17" s="8">
        <f t="shared" si="1"/>
        <v>38.53788977519942</v>
      </c>
      <c r="F17" s="8">
        <f t="shared" si="1"/>
        <v>35.999402003288985</v>
      </c>
      <c r="G17" s="9">
        <f t="shared" si="1"/>
        <v>23.901581722319857</v>
      </c>
      <c r="H17" s="8">
        <f t="shared" si="1"/>
        <v>25.652246839785914</v>
      </c>
      <c r="I17" s="8">
        <f t="shared" si="1"/>
        <v>0.5479647025334472</v>
      </c>
      <c r="J17" s="8">
        <f t="shared" si="1"/>
        <v>44.477946473837285</v>
      </c>
      <c r="K17" s="8">
        <f t="shared" si="1"/>
        <v>46.97214302888744</v>
      </c>
      <c r="L17" s="8">
        <f t="shared" si="1"/>
        <v>37.152635181382614</v>
      </c>
      <c r="M17" s="9">
        <f t="shared" si="1"/>
        <v>26.440037771482533</v>
      </c>
    </row>
    <row r="18" spans="1:13" ht="15" customHeight="1">
      <c r="A18" s="50"/>
      <c r="B18" s="6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ht="15" customHeight="1">
      <c r="A19" s="36" t="s">
        <v>14</v>
      </c>
      <c r="B19" s="3">
        <v>6768</v>
      </c>
      <c r="C19" s="4">
        <v>5811</v>
      </c>
      <c r="D19" s="4">
        <v>957</v>
      </c>
      <c r="E19" s="4">
        <v>934</v>
      </c>
      <c r="F19" s="4">
        <v>23</v>
      </c>
      <c r="G19" s="5">
        <v>0</v>
      </c>
      <c r="H19" s="65">
        <v>5999</v>
      </c>
      <c r="I19" s="65">
        <v>5186</v>
      </c>
      <c r="J19" s="65">
        <v>813</v>
      </c>
      <c r="K19" s="65">
        <v>795</v>
      </c>
      <c r="L19" s="65">
        <v>18</v>
      </c>
      <c r="M19" s="72">
        <v>0</v>
      </c>
    </row>
    <row r="20" spans="1:13" ht="15" customHeight="1">
      <c r="A20" s="105" t="s">
        <v>9</v>
      </c>
      <c r="B20" s="4">
        <f>+B19/$B$19*100</f>
        <v>100</v>
      </c>
      <c r="C20" s="8">
        <f>+C19/$B$19*100</f>
        <v>85.85992907801419</v>
      </c>
      <c r="D20" s="8">
        <f>+D19/$B$19*100</f>
        <v>14.140070921985814</v>
      </c>
      <c r="E20" s="8">
        <f>E19/D19*100</f>
        <v>97.59665621734587</v>
      </c>
      <c r="F20" s="8">
        <f>F19/D19*100</f>
        <v>2.4033437826541273</v>
      </c>
      <c r="G20" s="9">
        <f>G19/D19*100</f>
        <v>0</v>
      </c>
      <c r="H20" s="6">
        <f>+H19/$H$19*100</f>
        <v>100</v>
      </c>
      <c r="I20" s="14">
        <f>+I19/$H$19*100</f>
        <v>86.44774129021503</v>
      </c>
      <c r="J20" s="14">
        <f>+J19/$H$19*100</f>
        <v>13.552258709784965</v>
      </c>
      <c r="K20" s="8">
        <f>K19/J19*100</f>
        <v>97.7859778597786</v>
      </c>
      <c r="L20" s="8">
        <f>L19/J19*100</f>
        <v>2.214022140221402</v>
      </c>
      <c r="M20" s="9">
        <f>M19/J19*100</f>
        <v>0</v>
      </c>
    </row>
    <row r="21" spans="1:13" ht="15" customHeight="1">
      <c r="A21" s="105" t="s">
        <v>11</v>
      </c>
      <c r="B21" s="8">
        <f aca="true" t="shared" si="2" ref="B21:M21">+B19/B7*100</f>
        <v>13.418454339981759</v>
      </c>
      <c r="C21" s="8">
        <f t="shared" si="2"/>
        <v>28.281500949043657</v>
      </c>
      <c r="D21" s="8">
        <f t="shared" si="2"/>
        <v>3.2016325984410026</v>
      </c>
      <c r="E21" s="8">
        <f t="shared" si="2"/>
        <v>4.23313995649021</v>
      </c>
      <c r="F21" s="8">
        <f t="shared" si="2"/>
        <v>0.3438481088354014</v>
      </c>
      <c r="G21" s="9">
        <f t="shared" si="2"/>
        <v>0</v>
      </c>
      <c r="H21" s="8">
        <f t="shared" si="2"/>
        <v>9.147466491819277</v>
      </c>
      <c r="I21" s="8">
        <f t="shared" si="2"/>
        <v>18.45288926843154</v>
      </c>
      <c r="J21" s="8">
        <f t="shared" si="2"/>
        <v>2.169330522720602</v>
      </c>
      <c r="K21" s="8">
        <f t="shared" si="2"/>
        <v>2.7307388451894345</v>
      </c>
      <c r="L21" s="8">
        <f t="shared" si="2"/>
        <v>0.24640657084188913</v>
      </c>
      <c r="M21" s="9">
        <f t="shared" si="2"/>
        <v>0</v>
      </c>
    </row>
    <row r="22" spans="1:13" ht="13.5" customHeight="1">
      <c r="A22" s="50"/>
      <c r="B22" s="4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29" t="s">
        <v>15</v>
      </c>
      <c r="B23" s="3">
        <v>18608</v>
      </c>
      <c r="C23" s="4">
        <v>12414</v>
      </c>
      <c r="D23" s="4">
        <v>6194</v>
      </c>
      <c r="E23" s="4">
        <v>6056</v>
      </c>
      <c r="F23" s="4">
        <v>101</v>
      </c>
      <c r="G23" s="5">
        <v>37</v>
      </c>
      <c r="H23" s="65">
        <v>32237</v>
      </c>
      <c r="I23" s="65">
        <v>19200</v>
      </c>
      <c r="J23" s="65">
        <v>13037</v>
      </c>
      <c r="K23" s="65">
        <v>12221</v>
      </c>
      <c r="L23" s="65">
        <v>731</v>
      </c>
      <c r="M23" s="72">
        <v>85</v>
      </c>
    </row>
    <row r="24" spans="1:13" ht="15" customHeight="1">
      <c r="A24" s="105" t="s">
        <v>13</v>
      </c>
      <c r="B24" s="4">
        <f>+B23/$B$23*100</f>
        <v>100</v>
      </c>
      <c r="C24" s="8">
        <f>+C23/$B$23*100</f>
        <v>66.71324161650904</v>
      </c>
      <c r="D24" s="8">
        <f>+D23/$B$23*100</f>
        <v>33.28675838349097</v>
      </c>
      <c r="E24" s="8">
        <f>E23/D23*100</f>
        <v>97.7720374556022</v>
      </c>
      <c r="F24" s="8">
        <f>F23/D23*100</f>
        <v>1.6306102680012917</v>
      </c>
      <c r="G24" s="9">
        <f>G23/D23*100</f>
        <v>0.5973522763965128</v>
      </c>
      <c r="H24" s="6">
        <f>+H23/$H$23*100</f>
        <v>100</v>
      </c>
      <c r="I24" s="14">
        <f>+I23/$H$23*100</f>
        <v>59.55889195644756</v>
      </c>
      <c r="J24" s="14">
        <f>+J23/$H$23*100</f>
        <v>40.44110804355244</v>
      </c>
      <c r="K24" s="8">
        <f>K23/J23*100</f>
        <v>93.74089130935032</v>
      </c>
      <c r="L24" s="8">
        <f>L23/J23*100</f>
        <v>5.607118202040347</v>
      </c>
      <c r="M24" s="9">
        <f>M23/J23*100</f>
        <v>0.6519904886093426</v>
      </c>
    </row>
    <row r="25" spans="1:13" ht="15" customHeight="1">
      <c r="A25" s="105" t="s">
        <v>11</v>
      </c>
      <c r="B25" s="8">
        <f aca="true" t="shared" si="3" ref="B25:M25">+B23/B7*100</f>
        <v>36.89281890638011</v>
      </c>
      <c r="C25" s="8">
        <f t="shared" si="3"/>
        <v>60.4175792086436</v>
      </c>
      <c r="D25" s="8">
        <f t="shared" si="3"/>
        <v>20.721956441738314</v>
      </c>
      <c r="E25" s="8">
        <f t="shared" si="3"/>
        <v>27.447425670775928</v>
      </c>
      <c r="F25" s="8">
        <f t="shared" si="3"/>
        <v>1.5099416953206757</v>
      </c>
      <c r="G25" s="9">
        <f t="shared" si="3"/>
        <v>3.2513181019332165</v>
      </c>
      <c r="H25" s="8">
        <f t="shared" si="3"/>
        <v>49.15600555038807</v>
      </c>
      <c r="I25" s="8">
        <f t="shared" si="3"/>
        <v>68.31767719897523</v>
      </c>
      <c r="J25" s="8">
        <f t="shared" si="3"/>
        <v>34.78666915708301</v>
      </c>
      <c r="K25" s="8">
        <f t="shared" si="3"/>
        <v>41.977810600075564</v>
      </c>
      <c r="L25" s="8">
        <f t="shared" si="3"/>
        <v>10.00684462696783</v>
      </c>
      <c r="M25" s="9">
        <f t="shared" si="3"/>
        <v>8.026440037771483</v>
      </c>
    </row>
    <row r="26" spans="1:13" ht="13.5" customHeight="1">
      <c r="A26" s="50"/>
      <c r="B26" s="4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49" t="s">
        <v>16</v>
      </c>
      <c r="B27" s="3">
        <v>61217</v>
      </c>
      <c r="C27" s="4">
        <v>3264</v>
      </c>
      <c r="D27" s="4">
        <v>57953</v>
      </c>
      <c r="E27" s="4">
        <v>17828</v>
      </c>
      <c r="F27" s="4">
        <v>25632</v>
      </c>
      <c r="G27" s="5">
        <v>14493</v>
      </c>
      <c r="H27" s="66">
        <v>66570</v>
      </c>
      <c r="I27" s="66">
        <v>3045</v>
      </c>
      <c r="J27" s="66">
        <v>63525</v>
      </c>
      <c r="K27" s="66">
        <v>22250</v>
      </c>
      <c r="L27" s="66">
        <v>27604</v>
      </c>
      <c r="M27" s="68">
        <v>13671</v>
      </c>
    </row>
    <row r="28" spans="1:13" ht="15" customHeight="1">
      <c r="A28" s="105" t="s">
        <v>13</v>
      </c>
      <c r="B28" s="4">
        <f>+B27/$B$27*100</f>
        <v>100</v>
      </c>
      <c r="C28" s="8">
        <f>+C27/$B$27*100</f>
        <v>5.331852263260205</v>
      </c>
      <c r="D28" s="8">
        <f>+D27/$B$27*100</f>
        <v>94.6681477367398</v>
      </c>
      <c r="E28" s="8">
        <f>E27/D27*100</f>
        <v>30.762859558607836</v>
      </c>
      <c r="F28" s="8">
        <f>F27/D27*100</f>
        <v>44.22894414439287</v>
      </c>
      <c r="G28" s="9">
        <f>G27/D27*100</f>
        <v>25.00819629699929</v>
      </c>
      <c r="H28" s="6">
        <f>+H27/$H$27*100</f>
        <v>100</v>
      </c>
      <c r="I28" s="14">
        <f>+I27/$H$27*100</f>
        <v>4.574132492113565</v>
      </c>
      <c r="J28" s="14">
        <f>+J27/$H$27*100</f>
        <v>95.42586750788644</v>
      </c>
      <c r="K28" s="8">
        <f>K27/J27*100</f>
        <v>35.02558048012593</v>
      </c>
      <c r="L28" s="8">
        <f>L27/J27*100</f>
        <v>43.45375836284927</v>
      </c>
      <c r="M28" s="9">
        <f>M27/J27*100</f>
        <v>21.520661157024794</v>
      </c>
    </row>
    <row r="29" spans="1:13" ht="15" customHeight="1">
      <c r="A29" s="105" t="s">
        <v>17</v>
      </c>
      <c r="B29" s="8">
        <f aca="true" t="shared" si="4" ref="B29:M29">+B27/B32*100</f>
        <v>98.88542491156089</v>
      </c>
      <c r="C29" s="8">
        <f t="shared" si="4"/>
        <v>331.0344827586207</v>
      </c>
      <c r="D29" s="8">
        <f t="shared" si="4"/>
        <v>95.12811674135355</v>
      </c>
      <c r="E29" s="8">
        <f t="shared" si="4"/>
        <v>87.46933568835247</v>
      </c>
      <c r="F29" s="8">
        <f t="shared" si="4"/>
        <v>95.73109243697479</v>
      </c>
      <c r="G29" s="9">
        <f t="shared" si="4"/>
        <v>105.30407614618906</v>
      </c>
      <c r="H29" s="8">
        <f t="shared" si="4"/>
        <v>94.55428668825635</v>
      </c>
      <c r="I29" s="8">
        <f t="shared" si="4"/>
        <v>173.01136363636365</v>
      </c>
      <c r="J29" s="8">
        <f t="shared" si="4"/>
        <v>92.54268399277431</v>
      </c>
      <c r="K29" s="8">
        <f t="shared" si="4"/>
        <v>80.88262023337816</v>
      </c>
      <c r="L29" s="8">
        <f t="shared" si="4"/>
        <v>96.66281472143432</v>
      </c>
      <c r="M29" s="9">
        <f t="shared" si="4"/>
        <v>108.69841774668045</v>
      </c>
    </row>
    <row r="30" spans="1:13" ht="15" customHeight="1">
      <c r="A30" s="105" t="s">
        <v>18</v>
      </c>
      <c r="B30" s="8">
        <f aca="true" t="shared" si="5" ref="B30:M30">+B27/B7</f>
        <v>1.2137079186327768</v>
      </c>
      <c r="C30" s="8">
        <f t="shared" si="5"/>
        <v>0.15885530734413783</v>
      </c>
      <c r="D30" s="8">
        <f t="shared" si="5"/>
        <v>1.9388110133484995</v>
      </c>
      <c r="E30" s="8">
        <f t="shared" si="5"/>
        <v>0.8080130529369108</v>
      </c>
      <c r="F30" s="8">
        <f t="shared" si="5"/>
        <v>3.831962924203917</v>
      </c>
      <c r="G30" s="9">
        <f t="shared" si="5"/>
        <v>12.735500878734623</v>
      </c>
      <c r="H30" s="8">
        <f t="shared" si="5"/>
        <v>1.015080587365243</v>
      </c>
      <c r="I30" s="8">
        <f t="shared" si="5"/>
        <v>0.10834756618274978</v>
      </c>
      <c r="J30" s="8">
        <f t="shared" si="5"/>
        <v>1.6950396243029058</v>
      </c>
      <c r="K30" s="8">
        <f t="shared" si="5"/>
        <v>0.7642633874901247</v>
      </c>
      <c r="L30" s="8">
        <f t="shared" si="5"/>
        <v>3.778781656399726</v>
      </c>
      <c r="M30" s="9">
        <f t="shared" si="5"/>
        <v>12.909348441926346</v>
      </c>
    </row>
    <row r="31" spans="1:13" ht="13.5" customHeight="1">
      <c r="A31" s="50"/>
      <c r="B31" s="4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36" t="s">
        <v>47</v>
      </c>
      <c r="B32" s="3">
        <v>61907</v>
      </c>
      <c r="C32" s="4">
        <v>986</v>
      </c>
      <c r="D32" s="4">
        <v>60921</v>
      </c>
      <c r="E32" s="4">
        <v>20382</v>
      </c>
      <c r="F32" s="4">
        <v>26775</v>
      </c>
      <c r="G32" s="5">
        <v>13763</v>
      </c>
      <c r="H32" s="66">
        <v>70404</v>
      </c>
      <c r="I32" s="66">
        <v>1760</v>
      </c>
      <c r="J32" s="66">
        <v>68644</v>
      </c>
      <c r="K32" s="66">
        <v>27509</v>
      </c>
      <c r="L32" s="66">
        <v>28557</v>
      </c>
      <c r="M32" s="68">
        <v>12577</v>
      </c>
    </row>
    <row r="33" spans="1:13" ht="15" customHeight="1">
      <c r="A33" s="105" t="s">
        <v>13</v>
      </c>
      <c r="B33" s="4">
        <f>+B32/$B$32*100</f>
        <v>100</v>
      </c>
      <c r="C33" s="8">
        <f>+C32/$B$32*100</f>
        <v>1.5927116481173373</v>
      </c>
      <c r="D33" s="8">
        <f>+D32/$B$32*100</f>
        <v>98.40728835188266</v>
      </c>
      <c r="E33" s="8">
        <f>E32/D32*100</f>
        <v>33.45644359087999</v>
      </c>
      <c r="F33" s="8">
        <f>F32/D32*100</f>
        <v>43.95036194415719</v>
      </c>
      <c r="G33" s="9">
        <f>G32/D32*100</f>
        <v>22.591552994862198</v>
      </c>
      <c r="H33" s="6">
        <f>+H32/$H$32*100</f>
        <v>100</v>
      </c>
      <c r="I33" s="14">
        <f>+I32/$H$32*100</f>
        <v>2.4998579626157604</v>
      </c>
      <c r="J33" s="14">
        <f>+J32/$H$32*100</f>
        <v>97.50014203738424</v>
      </c>
      <c r="K33" s="8">
        <f>K32/J32*100</f>
        <v>40.07487908630033</v>
      </c>
      <c r="L33" s="8">
        <f>L32/J32*100</f>
        <v>41.60159664355224</v>
      </c>
      <c r="M33" s="9">
        <f>M32/J32*100</f>
        <v>18.322067478585165</v>
      </c>
    </row>
    <row r="34" spans="1:13" ht="15" customHeight="1">
      <c r="A34" s="105" t="s">
        <v>18</v>
      </c>
      <c r="B34" s="8">
        <f aca="true" t="shared" si="6" ref="B34:M34">+B32/B7</f>
        <v>1.2273880804155597</v>
      </c>
      <c r="C34" s="8">
        <f t="shared" si="6"/>
        <v>0.0479875407602083</v>
      </c>
      <c r="D34" s="8">
        <f t="shared" si="6"/>
        <v>2.0381051152520824</v>
      </c>
      <c r="E34" s="8">
        <f t="shared" si="6"/>
        <v>0.9237672226250907</v>
      </c>
      <c r="F34" s="8">
        <f t="shared" si="6"/>
        <v>4.0028404843773355</v>
      </c>
      <c r="G34" s="9">
        <f t="shared" si="6"/>
        <v>12.09402460456942</v>
      </c>
      <c r="H34" s="8">
        <f t="shared" si="6"/>
        <v>1.073542641923728</v>
      </c>
      <c r="I34" s="8">
        <f t="shared" si="6"/>
        <v>0.06262453743239396</v>
      </c>
      <c r="J34" s="8">
        <f t="shared" si="6"/>
        <v>1.8316300664407503</v>
      </c>
      <c r="K34" s="8">
        <f t="shared" si="6"/>
        <v>0.9449043382681276</v>
      </c>
      <c r="L34" s="8">
        <f t="shared" si="6"/>
        <v>3.9092402464065708</v>
      </c>
      <c r="M34" s="9">
        <f t="shared" si="6"/>
        <v>11.876298394711993</v>
      </c>
    </row>
    <row r="35" spans="1:13" ht="13.5" customHeight="1">
      <c r="A35" s="51"/>
      <c r="B35" s="18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ht="15" customHeight="1">
      <c r="A36" s="49" t="s">
        <v>73</v>
      </c>
      <c r="B36" s="3">
        <v>2933</v>
      </c>
      <c r="C36" s="4">
        <v>694</v>
      </c>
      <c r="D36" s="4">
        <v>2239</v>
      </c>
      <c r="E36" s="4">
        <v>1259</v>
      </c>
      <c r="F36" s="4">
        <v>733</v>
      </c>
      <c r="G36" s="5">
        <v>247</v>
      </c>
      <c r="H36" s="65">
        <v>5275</v>
      </c>
      <c r="I36" s="65">
        <v>1440</v>
      </c>
      <c r="J36" s="65">
        <v>3834</v>
      </c>
      <c r="K36" s="65">
        <v>2375</v>
      </c>
      <c r="L36" s="65">
        <v>1175</v>
      </c>
      <c r="M36" s="72">
        <v>284</v>
      </c>
    </row>
    <row r="37" spans="1:13" ht="15" customHeight="1">
      <c r="A37" s="105" t="s">
        <v>13</v>
      </c>
      <c r="B37" s="10">
        <f>+B36/$B$36*100</f>
        <v>100</v>
      </c>
      <c r="C37" s="8">
        <f>+C36/$B$36*100</f>
        <v>23.661779747698603</v>
      </c>
      <c r="D37" s="8">
        <f>+D36/$B$36*100</f>
        <v>76.3382202523014</v>
      </c>
      <c r="E37" s="8">
        <f>E36/D36*100</f>
        <v>56.23046002679768</v>
      </c>
      <c r="F37" s="8">
        <f>F36/D36*100</f>
        <v>32.73782938811969</v>
      </c>
      <c r="G37" s="9">
        <f>G36/D36*100</f>
        <v>11.031710585082626</v>
      </c>
      <c r="H37" s="20">
        <f>+H36/$H$36*100</f>
        <v>100</v>
      </c>
      <c r="I37" s="14">
        <f>+I36/$H$36*100</f>
        <v>27.29857819905213</v>
      </c>
      <c r="J37" s="14">
        <f>+J36/$H$36*100</f>
        <v>72.6824644549763</v>
      </c>
      <c r="K37" s="8">
        <f>K36/J36*100</f>
        <v>61.94574856546687</v>
      </c>
      <c r="L37" s="8">
        <f>L36/J36*100</f>
        <v>30.64684402712572</v>
      </c>
      <c r="M37" s="9">
        <f>M36/J36*100</f>
        <v>7.4074074074074066</v>
      </c>
    </row>
    <row r="38" spans="1:13" ht="15" customHeight="1">
      <c r="A38" s="105" t="s">
        <v>19</v>
      </c>
      <c r="B38" s="8">
        <f aca="true" t="shared" si="7" ref="B38:M38">+B36/B32*100</f>
        <v>4.7377517889737835</v>
      </c>
      <c r="C38" s="8">
        <f t="shared" si="7"/>
        <v>70.38539553752535</v>
      </c>
      <c r="D38" s="8">
        <f t="shared" si="7"/>
        <v>3.6752515552929204</v>
      </c>
      <c r="E38" s="8">
        <f t="shared" si="7"/>
        <v>6.177018938278874</v>
      </c>
      <c r="F38" s="8">
        <f t="shared" si="7"/>
        <v>2.7376283846872083</v>
      </c>
      <c r="G38" s="9">
        <f t="shared" si="7"/>
        <v>1.7946668604228728</v>
      </c>
      <c r="H38" s="8">
        <f t="shared" si="7"/>
        <v>7.492472018635304</v>
      </c>
      <c r="I38" s="8">
        <f t="shared" si="7"/>
        <v>81.81818181818183</v>
      </c>
      <c r="J38" s="8">
        <f t="shared" si="7"/>
        <v>5.585338849717383</v>
      </c>
      <c r="K38" s="8">
        <f t="shared" si="7"/>
        <v>8.633538114798792</v>
      </c>
      <c r="L38" s="8">
        <f t="shared" si="7"/>
        <v>4.114577861820219</v>
      </c>
      <c r="M38" s="9">
        <f t="shared" si="7"/>
        <v>2.2580901645861493</v>
      </c>
    </row>
    <row r="39" spans="1:13" ht="15" customHeight="1">
      <c r="A39" s="105" t="s">
        <v>18</v>
      </c>
      <c r="B39" s="8">
        <f aca="true" t="shared" si="8" ref="B39:M39">+B36/B7</f>
        <v>0.05815060073753916</v>
      </c>
      <c r="C39" s="8">
        <f t="shared" si="8"/>
        <v>0.03377622037280382</v>
      </c>
      <c r="D39" s="8">
        <f t="shared" si="8"/>
        <v>0.07490548994680674</v>
      </c>
      <c r="E39" s="8">
        <f t="shared" si="8"/>
        <v>0.05706127628716461</v>
      </c>
      <c r="F39" s="8">
        <f t="shared" si="8"/>
        <v>0.10958289729406488</v>
      </c>
      <c r="G39" s="9">
        <f t="shared" si="8"/>
        <v>0.21704745166959577</v>
      </c>
      <c r="H39" s="8">
        <f t="shared" si="8"/>
        <v>0.08043488205425352</v>
      </c>
      <c r="I39" s="8">
        <f t="shared" si="8"/>
        <v>0.05123825789923143</v>
      </c>
      <c r="J39" s="8">
        <f t="shared" si="8"/>
        <v>0.10230274568401954</v>
      </c>
      <c r="K39" s="8">
        <f t="shared" si="8"/>
        <v>0.08157867619276611</v>
      </c>
      <c r="L39" s="8">
        <f t="shared" si="8"/>
        <v>0.16084873374401096</v>
      </c>
      <c r="M39" s="9">
        <f t="shared" si="8"/>
        <v>0.26817752596789424</v>
      </c>
    </row>
    <row r="40" spans="1:13" ht="13.5" customHeight="1">
      <c r="A40" s="50"/>
      <c r="B40" s="4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36" t="s">
        <v>45</v>
      </c>
      <c r="B41" s="3">
        <v>55934</v>
      </c>
      <c r="C41" s="4">
        <v>35</v>
      </c>
      <c r="D41" s="4">
        <v>55899</v>
      </c>
      <c r="E41" s="4">
        <v>18125</v>
      </c>
      <c r="F41" s="4">
        <v>24920</v>
      </c>
      <c r="G41" s="5">
        <v>12855</v>
      </c>
      <c r="H41" s="66">
        <v>60968</v>
      </c>
      <c r="I41" s="66">
        <v>7</v>
      </c>
      <c r="J41" s="66">
        <v>60962</v>
      </c>
      <c r="K41" s="66">
        <v>23913</v>
      </c>
      <c r="L41" s="66">
        <v>25851</v>
      </c>
      <c r="M41" s="68">
        <v>11198</v>
      </c>
    </row>
    <row r="42" spans="1:13" ht="15" customHeight="1">
      <c r="A42" s="105" t="s">
        <v>13</v>
      </c>
      <c r="B42" s="4">
        <f>+B41/$B$41*100</f>
        <v>100</v>
      </c>
      <c r="C42" s="8">
        <f>+C41/$B$41*100</f>
        <v>0.0625737476311367</v>
      </c>
      <c r="D42" s="8">
        <f>+D41/$B$41*100</f>
        <v>99.93742625236887</v>
      </c>
      <c r="E42" s="8">
        <f>E41/D41*100</f>
        <v>32.42455142310238</v>
      </c>
      <c r="F42" s="8">
        <f>F41/D41*100</f>
        <v>44.580403942825455</v>
      </c>
      <c r="G42" s="9">
        <f>G41/D41*100</f>
        <v>22.996833574840338</v>
      </c>
      <c r="H42" s="6">
        <f>+H41/$H$41*100</f>
        <v>100</v>
      </c>
      <c r="I42" s="14">
        <f>+I41/$H$41*100</f>
        <v>0.011481432882823777</v>
      </c>
      <c r="J42" s="14">
        <f>+J41/$H$41*100</f>
        <v>99.99015877181472</v>
      </c>
      <c r="K42" s="8">
        <f>K41/J41*100</f>
        <v>39.226075259998034</v>
      </c>
      <c r="L42" s="8">
        <f>L41/J41*100</f>
        <v>42.40510481939569</v>
      </c>
      <c r="M42" s="9">
        <f>M41/J41*100</f>
        <v>18.36881992060628</v>
      </c>
    </row>
    <row r="43" spans="1:13" ht="15" customHeight="1">
      <c r="A43" s="105" t="s">
        <v>17</v>
      </c>
      <c r="B43" s="8">
        <f aca="true" t="shared" si="9" ref="B43:M43">+B41/B32*100</f>
        <v>90.35165651703362</v>
      </c>
      <c r="C43" s="8">
        <f t="shared" si="9"/>
        <v>3.5496957403651117</v>
      </c>
      <c r="D43" s="8">
        <f t="shared" si="9"/>
        <v>91.75653715467573</v>
      </c>
      <c r="E43" s="8">
        <f t="shared" si="9"/>
        <v>88.9265037778432</v>
      </c>
      <c r="F43" s="8">
        <f t="shared" si="9"/>
        <v>93.0718954248366</v>
      </c>
      <c r="G43" s="9">
        <f t="shared" si="9"/>
        <v>93.40260117706896</v>
      </c>
      <c r="H43" s="8">
        <f t="shared" si="9"/>
        <v>86.59735242315777</v>
      </c>
      <c r="I43" s="8">
        <f t="shared" si="9"/>
        <v>0.3977272727272727</v>
      </c>
      <c r="J43" s="8">
        <f t="shared" si="9"/>
        <v>88.80892721869354</v>
      </c>
      <c r="K43" s="8">
        <f t="shared" si="9"/>
        <v>86.92791450070885</v>
      </c>
      <c r="L43" s="8">
        <f t="shared" si="9"/>
        <v>90.52421472843785</v>
      </c>
      <c r="M43" s="9">
        <f t="shared" si="9"/>
        <v>89.03554106702711</v>
      </c>
    </row>
    <row r="44" spans="1:13" ht="15" customHeight="1">
      <c r="A44" s="106" t="s">
        <v>18</v>
      </c>
      <c r="B44" s="23">
        <f aca="true" t="shared" si="10" ref="B44:M44">+B41/B7</f>
        <v>1.108965462548079</v>
      </c>
      <c r="C44" s="23">
        <f t="shared" si="10"/>
        <v>0.001703411690271086</v>
      </c>
      <c r="D44" s="23">
        <f t="shared" si="10"/>
        <v>1.8700946773276237</v>
      </c>
      <c r="E44" s="23">
        <f t="shared" si="10"/>
        <v>0.8214738941261784</v>
      </c>
      <c r="F44" s="23">
        <f t="shared" si="10"/>
        <v>3.725519509642697</v>
      </c>
      <c r="G44" s="24">
        <f t="shared" si="10"/>
        <v>11.296133567662565</v>
      </c>
      <c r="H44" s="23">
        <f t="shared" si="10"/>
        <v>0.9296595050395694</v>
      </c>
      <c r="I44" s="23">
        <f t="shared" si="10"/>
        <v>0.00024907486478793056</v>
      </c>
      <c r="J44" s="23">
        <f t="shared" si="10"/>
        <v>1.6266510126210743</v>
      </c>
      <c r="K44" s="23">
        <f t="shared" si="10"/>
        <v>0.8213856352832068</v>
      </c>
      <c r="L44" s="23">
        <f t="shared" si="10"/>
        <v>3.5388090349075974</v>
      </c>
      <c r="M44" s="24">
        <f t="shared" si="10"/>
        <v>10.574126534466478</v>
      </c>
    </row>
    <row r="45" spans="1:13" ht="15" customHeight="1">
      <c r="A45" s="125" t="s">
        <v>43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5" customHeight="1">
      <c r="A46" s="49" t="s">
        <v>20</v>
      </c>
      <c r="B46" s="26"/>
      <c r="C46" s="26"/>
      <c r="D46" s="4">
        <v>100524</v>
      </c>
      <c r="E46" s="4">
        <v>34386</v>
      </c>
      <c r="F46" s="4">
        <v>44734</v>
      </c>
      <c r="G46" s="5">
        <v>21404</v>
      </c>
      <c r="H46" s="26" t="s">
        <v>34</v>
      </c>
      <c r="I46" s="26" t="s">
        <v>34</v>
      </c>
      <c r="J46" s="69">
        <v>86523</v>
      </c>
      <c r="K46" s="69">
        <v>51713</v>
      </c>
      <c r="L46" s="69">
        <v>30341</v>
      </c>
      <c r="M46" s="70">
        <v>4469</v>
      </c>
    </row>
    <row r="47" spans="1:13" ht="15" customHeight="1">
      <c r="A47" s="105" t="s">
        <v>9</v>
      </c>
      <c r="B47" s="26"/>
      <c r="C47" s="26"/>
      <c r="D47" s="4">
        <f>+D46/$D$46*100</f>
        <v>100</v>
      </c>
      <c r="E47" s="8">
        <f>+E46/$D$46*100</f>
        <v>34.2067565954399</v>
      </c>
      <c r="F47" s="8">
        <f>+F46/$D$46*100</f>
        <v>44.50081572559787</v>
      </c>
      <c r="G47" s="9">
        <f>+G46/$D$46*100</f>
        <v>21.292427678962238</v>
      </c>
      <c r="H47" s="26"/>
      <c r="I47" s="26"/>
      <c r="J47" s="4">
        <f>+J46/$J$46*100</f>
        <v>100</v>
      </c>
      <c r="K47" s="8">
        <f>+K46/$J$46*100</f>
        <v>59.76792298001688</v>
      </c>
      <c r="L47" s="8">
        <f>+L46/$J$46*100</f>
        <v>35.06697641089652</v>
      </c>
      <c r="M47" s="9">
        <f>+M46/$J$46*100</f>
        <v>5.165100609086601</v>
      </c>
    </row>
    <row r="48" spans="1:13" ht="15" customHeight="1">
      <c r="A48" s="50"/>
      <c r="B48" s="6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0" t="s">
        <v>59</v>
      </c>
      <c r="B49" s="28"/>
      <c r="C49" s="28"/>
      <c r="D49" s="10">
        <v>186.3</v>
      </c>
      <c r="E49" s="10">
        <v>197</v>
      </c>
      <c r="F49" s="10">
        <v>185.5</v>
      </c>
      <c r="G49" s="95">
        <v>172.7</v>
      </c>
      <c r="H49" s="96"/>
      <c r="I49" s="96"/>
      <c r="J49" s="69">
        <v>206.43</v>
      </c>
      <c r="K49" s="69">
        <v>211.48</v>
      </c>
      <c r="L49" s="69">
        <v>205.23</v>
      </c>
      <c r="M49" s="70">
        <v>198.28</v>
      </c>
    </row>
    <row r="50" spans="1:13" ht="15" customHeight="1">
      <c r="A50" s="52"/>
      <c r="B50" s="6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49" t="s">
        <v>21</v>
      </c>
      <c r="B51" s="4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5" t="s">
        <v>22</v>
      </c>
      <c r="B52" s="26"/>
      <c r="C52" s="26"/>
      <c r="D52" s="4">
        <v>25931</v>
      </c>
      <c r="E52" s="4">
        <v>18350</v>
      </c>
      <c r="F52" s="4">
        <v>6469</v>
      </c>
      <c r="G52" s="5">
        <v>1112</v>
      </c>
      <c r="H52" s="26"/>
      <c r="I52" s="26"/>
      <c r="J52" s="65">
        <v>35959</v>
      </c>
      <c r="K52" s="65">
        <v>27766</v>
      </c>
      <c r="L52" s="65">
        <v>7168</v>
      </c>
      <c r="M52" s="72">
        <v>1025</v>
      </c>
    </row>
    <row r="53" spans="1:13" ht="15" customHeight="1">
      <c r="A53" s="105" t="s">
        <v>23</v>
      </c>
      <c r="B53" s="26"/>
      <c r="C53" s="26"/>
      <c r="D53" s="8">
        <f>+D52/D7*100</f>
        <v>86.7518651098993</v>
      </c>
      <c r="E53" s="8">
        <f>+E52/E7*100</f>
        <v>83.16715010877448</v>
      </c>
      <c r="F53" s="8">
        <f>+F52/F7*100</f>
        <v>96.71101808940051</v>
      </c>
      <c r="G53" s="9">
        <f>+G52/G7*100</f>
        <v>97.71528998242532</v>
      </c>
      <c r="H53" s="26"/>
      <c r="I53" s="26"/>
      <c r="J53" s="8">
        <f>+J52/J7*100</f>
        <v>95.94951570296448</v>
      </c>
      <c r="K53" s="8">
        <f>+K52/K7*100</f>
        <v>95.37320097550922</v>
      </c>
      <c r="L53" s="8">
        <f>+L52/L7*100</f>
        <v>98.1245722108145</v>
      </c>
      <c r="M53" s="9">
        <f>+M52/M7*100</f>
        <v>96.78942398489141</v>
      </c>
    </row>
    <row r="54" spans="1:13" ht="15" customHeight="1">
      <c r="A54" s="105" t="s">
        <v>24</v>
      </c>
      <c r="B54" s="26"/>
      <c r="C54" s="26"/>
      <c r="D54" s="4">
        <v>37829</v>
      </c>
      <c r="E54" s="4">
        <v>12706</v>
      </c>
      <c r="F54" s="4">
        <v>16731</v>
      </c>
      <c r="G54" s="5">
        <v>8392</v>
      </c>
      <c r="H54" s="26"/>
      <c r="I54" s="26"/>
      <c r="J54" s="66">
        <v>56246</v>
      </c>
      <c r="K54" s="66">
        <v>22258</v>
      </c>
      <c r="L54" s="66">
        <v>23824</v>
      </c>
      <c r="M54" s="68">
        <v>10164</v>
      </c>
    </row>
    <row r="55" spans="1:13" ht="15" customHeight="1">
      <c r="A55" s="105" t="s">
        <v>25</v>
      </c>
      <c r="B55" s="26"/>
      <c r="C55" s="26"/>
      <c r="D55" s="8">
        <f>+D54/D41*100</f>
        <v>67.67384031914703</v>
      </c>
      <c r="E55" s="8">
        <f>+E54/E41*100</f>
        <v>70.10206896551723</v>
      </c>
      <c r="F55" s="8">
        <f>+F54/F41*100</f>
        <v>67.13884430176566</v>
      </c>
      <c r="G55" s="9">
        <f>+G54/G41*100</f>
        <v>65.28199144301828</v>
      </c>
      <c r="H55" s="26"/>
      <c r="I55" s="26"/>
      <c r="J55" s="8">
        <f>+J54/J41*100</f>
        <v>92.26403333223976</v>
      </c>
      <c r="K55" s="8">
        <f>+K54/K41*100</f>
        <v>93.07907832559695</v>
      </c>
      <c r="L55" s="8">
        <f>+L54/L41*100</f>
        <v>92.15891068043788</v>
      </c>
      <c r="M55" s="9">
        <f>+M54/M41*100</f>
        <v>90.76620825147347</v>
      </c>
    </row>
    <row r="56" spans="1:13" ht="15" customHeight="1">
      <c r="A56" s="50"/>
      <c r="B56" s="6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49" t="s">
        <v>74</v>
      </c>
      <c r="B57" s="53"/>
      <c r="C57" s="53"/>
      <c r="D57" s="53"/>
      <c r="E57" s="53"/>
      <c r="F57" s="6"/>
      <c r="G57" s="7"/>
      <c r="H57" s="6"/>
      <c r="I57" s="6"/>
      <c r="J57" s="6"/>
      <c r="K57" s="6"/>
      <c r="L57" s="6"/>
      <c r="M57" s="7"/>
    </row>
    <row r="58" spans="1:13" ht="15" customHeight="1">
      <c r="A58" s="54" t="s">
        <v>37</v>
      </c>
      <c r="B58" s="6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5" t="s">
        <v>22</v>
      </c>
      <c r="B59" s="3">
        <v>22820</v>
      </c>
      <c r="C59" s="4">
        <v>4684</v>
      </c>
      <c r="D59" s="4">
        <v>18136</v>
      </c>
      <c r="E59" s="4">
        <v>11954</v>
      </c>
      <c r="F59" s="4">
        <v>5192</v>
      </c>
      <c r="G59" s="5">
        <v>990</v>
      </c>
      <c r="H59" s="65">
        <v>40680</v>
      </c>
      <c r="I59" s="65">
        <v>12239</v>
      </c>
      <c r="J59" s="65">
        <v>28441</v>
      </c>
      <c r="K59" s="65">
        <v>21155</v>
      </c>
      <c r="L59" s="65">
        <v>6341</v>
      </c>
      <c r="M59" s="72">
        <v>945</v>
      </c>
    </row>
    <row r="60" spans="1:13" ht="15" customHeight="1">
      <c r="A60" s="105" t="s">
        <v>11</v>
      </c>
      <c r="B60" s="8">
        <f aca="true" t="shared" si="11" ref="B60:M60">+B59/B7*100</f>
        <v>45.24366549030493</v>
      </c>
      <c r="C60" s="8">
        <f t="shared" si="11"/>
        <v>22.79651530637076</v>
      </c>
      <c r="D60" s="8">
        <f t="shared" si="11"/>
        <v>60.67378140577432</v>
      </c>
      <c r="E60" s="8">
        <f t="shared" si="11"/>
        <v>54.17875271936185</v>
      </c>
      <c r="F60" s="8">
        <f t="shared" si="11"/>
        <v>77.61997309014801</v>
      </c>
      <c r="G60" s="9">
        <f t="shared" si="11"/>
        <v>86.99472759226714</v>
      </c>
      <c r="H60" s="8">
        <f t="shared" si="11"/>
        <v>62.03016117473048</v>
      </c>
      <c r="I60" s="8">
        <f t="shared" si="11"/>
        <v>43.548961001992595</v>
      </c>
      <c r="J60" s="8">
        <f t="shared" si="11"/>
        <v>75.88921205005737</v>
      </c>
      <c r="K60" s="8">
        <f t="shared" si="11"/>
        <v>72.6651324150723</v>
      </c>
      <c r="L60" s="8">
        <f t="shared" si="11"/>
        <v>86.80355920602327</v>
      </c>
      <c r="M60" s="9">
        <f t="shared" si="11"/>
        <v>89.23512747875354</v>
      </c>
    </row>
    <row r="61" spans="1:13" ht="15" customHeight="1">
      <c r="A61" s="105" t="s">
        <v>26</v>
      </c>
      <c r="B61" s="3">
        <v>63608</v>
      </c>
      <c r="C61" s="4">
        <v>8869</v>
      </c>
      <c r="D61" s="4">
        <v>54739</v>
      </c>
      <c r="E61" s="4">
        <v>30219</v>
      </c>
      <c r="F61" s="4">
        <v>18932</v>
      </c>
      <c r="G61" s="5">
        <v>5588</v>
      </c>
      <c r="H61" s="66">
        <v>103516</v>
      </c>
      <c r="I61" s="66">
        <v>22202</v>
      </c>
      <c r="J61" s="66">
        <v>81314</v>
      </c>
      <c r="K61" s="66">
        <v>51785</v>
      </c>
      <c r="L61" s="66">
        <v>23714</v>
      </c>
      <c r="M61" s="68">
        <v>5815</v>
      </c>
    </row>
    <row r="62" spans="1:13" ht="15" customHeight="1">
      <c r="A62" s="105" t="s">
        <v>9</v>
      </c>
      <c r="B62" s="4">
        <f>+B61/$B$61*100</f>
        <v>100</v>
      </c>
      <c r="C62" s="8">
        <f>+C61/$B$61*100</f>
        <v>13.943214689976102</v>
      </c>
      <c r="D62" s="8">
        <f>+D61/$B$61*100</f>
        <v>86.0567853100239</v>
      </c>
      <c r="E62" s="8">
        <f>E61/D61*100</f>
        <v>55.205612086446585</v>
      </c>
      <c r="F62" s="8">
        <f>F61/D61*100</f>
        <v>34.58594420796872</v>
      </c>
      <c r="G62" s="9">
        <f>G61/D61*100</f>
        <v>10.208443705584685</v>
      </c>
      <c r="H62" s="10">
        <f>+H61/$H$61*100</f>
        <v>100</v>
      </c>
      <c r="I62" s="8">
        <f>+I61/$H$61*100</f>
        <v>21.447892113296497</v>
      </c>
      <c r="J62" s="8">
        <f>+J61/$H$61*100</f>
        <v>78.55210788670351</v>
      </c>
      <c r="K62" s="8">
        <f>K61/J61*100</f>
        <v>63.68522025727427</v>
      </c>
      <c r="L62" s="8">
        <f>L61/J61*100</f>
        <v>29.16348968197358</v>
      </c>
      <c r="M62" s="9">
        <f>M61/J61*100</f>
        <v>7.151290060752145</v>
      </c>
    </row>
    <row r="63" spans="1:13" ht="18.75" customHeight="1">
      <c r="A63" s="105" t="s">
        <v>27</v>
      </c>
      <c r="B63" s="8">
        <f aca="true" t="shared" si="12" ref="B63:M63">+B61/B7</f>
        <v>1.261112653158333</v>
      </c>
      <c r="C63" s="8">
        <f t="shared" si="12"/>
        <v>0.43164452231469314</v>
      </c>
      <c r="D63" s="8">
        <f t="shared" si="12"/>
        <v>1.8312870094677327</v>
      </c>
      <c r="E63" s="8">
        <f t="shared" si="12"/>
        <v>1.3696065989847717</v>
      </c>
      <c r="F63" s="8">
        <f t="shared" si="12"/>
        <v>2.830318433248617</v>
      </c>
      <c r="G63" s="9">
        <f t="shared" si="12"/>
        <v>4.910369068541301</v>
      </c>
      <c r="H63" s="8">
        <f t="shared" si="12"/>
        <v>1.5784449764413473</v>
      </c>
      <c r="I63" s="8">
        <f t="shared" si="12"/>
        <v>0.7899943068602334</v>
      </c>
      <c r="J63" s="8">
        <f t="shared" si="12"/>
        <v>2.169704085172239</v>
      </c>
      <c r="K63" s="8">
        <f t="shared" si="12"/>
        <v>1.7787586301652183</v>
      </c>
      <c r="L63" s="8">
        <f t="shared" si="12"/>
        <v>3.2462696783025327</v>
      </c>
      <c r="M63" s="9">
        <f t="shared" si="12"/>
        <v>5.491029272898961</v>
      </c>
    </row>
    <row r="64" spans="1:13" ht="18" customHeight="1">
      <c r="A64" s="107" t="s">
        <v>28</v>
      </c>
      <c r="B64" s="6"/>
      <c r="C64" s="6"/>
      <c r="D64" s="6"/>
      <c r="E64" s="6"/>
      <c r="F64" s="6"/>
      <c r="G64" s="7"/>
      <c r="H64" s="6"/>
      <c r="I64" s="6"/>
      <c r="J64" s="6"/>
      <c r="K64" s="6"/>
      <c r="L64" s="6"/>
      <c r="M64" s="7"/>
    </row>
    <row r="65" spans="1:13" ht="15" customHeight="1">
      <c r="A65" s="105" t="s">
        <v>29</v>
      </c>
      <c r="B65" s="3">
        <v>19753</v>
      </c>
      <c r="C65" s="4">
        <v>6153</v>
      </c>
      <c r="D65" s="4">
        <v>13600</v>
      </c>
      <c r="E65" s="4">
        <v>9471</v>
      </c>
      <c r="F65" s="4">
        <v>3490</v>
      </c>
      <c r="G65" s="5">
        <v>639</v>
      </c>
      <c r="H65" s="65">
        <v>23049</v>
      </c>
      <c r="I65" s="65">
        <v>7634</v>
      </c>
      <c r="J65" s="65">
        <v>15415</v>
      </c>
      <c r="K65" s="65">
        <v>11457</v>
      </c>
      <c r="L65" s="65">
        <v>3435</v>
      </c>
      <c r="M65" s="72">
        <v>523</v>
      </c>
    </row>
    <row r="66" spans="1:13" ht="15" customHeight="1">
      <c r="A66" s="105" t="s">
        <v>11</v>
      </c>
      <c r="B66" s="8">
        <f aca="true" t="shared" si="13" ref="B66:M66">+B65/B7*100</f>
        <v>39.16293270946509</v>
      </c>
      <c r="C66" s="8">
        <f t="shared" si="13"/>
        <v>29.945977514965687</v>
      </c>
      <c r="D66" s="8">
        <f t="shared" si="13"/>
        <v>45.498645077113515</v>
      </c>
      <c r="E66" s="8">
        <f t="shared" si="13"/>
        <v>42.9251269035533</v>
      </c>
      <c r="F66" s="8">
        <f t="shared" si="13"/>
        <v>52.1752130363283</v>
      </c>
      <c r="G66" s="9">
        <f t="shared" si="13"/>
        <v>56.15114235500879</v>
      </c>
      <c r="H66" s="8">
        <f t="shared" si="13"/>
        <v>35.145850170018754</v>
      </c>
      <c r="I66" s="8">
        <f t="shared" si="13"/>
        <v>27.16339311130088</v>
      </c>
      <c r="J66" s="8">
        <f t="shared" si="13"/>
        <v>41.13189422846012</v>
      </c>
      <c r="K66" s="8">
        <f t="shared" si="13"/>
        <v>39.35355339539037</v>
      </c>
      <c r="L66" s="8">
        <f t="shared" si="13"/>
        <v>47.02258726899384</v>
      </c>
      <c r="M66" s="9">
        <f t="shared" si="13"/>
        <v>49.3862134088763</v>
      </c>
    </row>
    <row r="67" spans="1:13" ht="15" customHeight="1">
      <c r="A67" s="105" t="s">
        <v>30</v>
      </c>
      <c r="B67" s="3">
        <v>48573</v>
      </c>
      <c r="C67" s="4">
        <v>12640</v>
      </c>
      <c r="D67" s="4">
        <v>35933</v>
      </c>
      <c r="E67" s="4">
        <v>22793</v>
      </c>
      <c r="F67" s="4">
        <v>10516</v>
      </c>
      <c r="G67" s="5">
        <v>2624</v>
      </c>
      <c r="H67" s="65">
        <v>55746</v>
      </c>
      <c r="I67" s="65">
        <v>16123</v>
      </c>
      <c r="J67" s="65">
        <v>39623</v>
      </c>
      <c r="K67" s="65">
        <v>27488</v>
      </c>
      <c r="L67" s="65">
        <v>10234</v>
      </c>
      <c r="M67" s="72">
        <v>1901</v>
      </c>
    </row>
    <row r="68" spans="1:13" ht="15" customHeight="1">
      <c r="A68" s="105" t="s">
        <v>13</v>
      </c>
      <c r="B68" s="4">
        <f>+B67/$B$67*100</f>
        <v>100</v>
      </c>
      <c r="C68" s="8">
        <f>+C67/$B$67*100</f>
        <v>26.022687501286722</v>
      </c>
      <c r="D68" s="8">
        <f>+D67/$B$67*100</f>
        <v>73.97731249871327</v>
      </c>
      <c r="E68" s="8">
        <f>E67/D67*100</f>
        <v>63.431942782400576</v>
      </c>
      <c r="F68" s="8">
        <f>F67/D67*100</f>
        <v>29.265577602760693</v>
      </c>
      <c r="G68" s="9">
        <f>G67/D67*100</f>
        <v>7.302479614838727</v>
      </c>
      <c r="H68" s="10">
        <f>+H67/$H$67*100</f>
        <v>100</v>
      </c>
      <c r="I68" s="8">
        <f>+I67/$H$67*100</f>
        <v>28.92225451153446</v>
      </c>
      <c r="J68" s="8">
        <f>+J67/$H$67*100</f>
        <v>71.07774548846554</v>
      </c>
      <c r="K68" s="8">
        <f>K67/J67*100</f>
        <v>69.37384852232289</v>
      </c>
      <c r="L68" s="8">
        <f>L67/J67*100</f>
        <v>25.828432980844457</v>
      </c>
      <c r="M68" s="9">
        <f>M67/J67*100</f>
        <v>4.797718496832648</v>
      </c>
    </row>
    <row r="69" spans="1:13" ht="15" customHeight="1">
      <c r="A69" s="105" t="s">
        <v>38</v>
      </c>
      <c r="B69" s="8">
        <f aca="true" t="shared" si="14" ref="B69:M69">+B67/B7</f>
        <v>0.9630239105436378</v>
      </c>
      <c r="C69" s="8">
        <f t="shared" si="14"/>
        <v>0.6151749647150435</v>
      </c>
      <c r="D69" s="8">
        <f t="shared" si="14"/>
        <v>1.202134421732294</v>
      </c>
      <c r="E69" s="8">
        <f t="shared" si="14"/>
        <v>1.0330402465554749</v>
      </c>
      <c r="F69" s="8">
        <f t="shared" si="14"/>
        <v>1.5721333532665571</v>
      </c>
      <c r="G69" s="9">
        <f t="shared" si="14"/>
        <v>2.305799648506151</v>
      </c>
      <c r="H69" s="8">
        <f t="shared" si="14"/>
        <v>0.8500327838855766</v>
      </c>
      <c r="I69" s="8">
        <f t="shared" si="14"/>
        <v>0.5736905778536863</v>
      </c>
      <c r="J69" s="8">
        <f t="shared" si="14"/>
        <v>1.0572617872295007</v>
      </c>
      <c r="K69" s="8">
        <f t="shared" si="14"/>
        <v>0.9441830110260021</v>
      </c>
      <c r="L69" s="8">
        <f t="shared" si="14"/>
        <v>1.4009582477754963</v>
      </c>
      <c r="M69" s="9">
        <f t="shared" si="14"/>
        <v>1.7950897072710104</v>
      </c>
    </row>
    <row r="70" spans="1:13" ht="9" customHeight="1">
      <c r="A70" s="105"/>
      <c r="B70" s="8"/>
      <c r="C70" s="8"/>
      <c r="D70" s="8"/>
      <c r="E70" s="8"/>
      <c r="F70" s="8"/>
      <c r="G70" s="9"/>
      <c r="H70" s="8"/>
      <c r="I70" s="8"/>
      <c r="J70" s="8"/>
      <c r="K70" s="8"/>
      <c r="L70" s="8"/>
      <c r="M70" s="9"/>
    </row>
    <row r="71" spans="1:13" ht="15" customHeight="1">
      <c r="A71" s="107" t="s">
        <v>31</v>
      </c>
      <c r="B71" s="6"/>
      <c r="C71" s="6"/>
      <c r="D71" s="6"/>
      <c r="E71" s="6"/>
      <c r="F71" s="6"/>
      <c r="G71" s="7"/>
      <c r="H71" s="6"/>
      <c r="I71" s="6"/>
      <c r="J71" s="6"/>
      <c r="K71" s="6"/>
      <c r="L71" s="6"/>
      <c r="M71" s="7"/>
    </row>
    <row r="72" spans="1:13" ht="15" customHeight="1">
      <c r="A72" s="105" t="s">
        <v>29</v>
      </c>
      <c r="B72" s="3">
        <v>37820</v>
      </c>
      <c r="C72" s="4">
        <v>12701</v>
      </c>
      <c r="D72" s="4">
        <v>25119</v>
      </c>
      <c r="E72" s="4">
        <v>18144</v>
      </c>
      <c r="F72" s="4">
        <v>5960</v>
      </c>
      <c r="G72" s="5">
        <v>1015</v>
      </c>
      <c r="H72" s="65">
        <v>41844</v>
      </c>
      <c r="I72" s="65">
        <v>14298</v>
      </c>
      <c r="J72" s="65">
        <v>27546</v>
      </c>
      <c r="K72" s="65">
        <v>20880</v>
      </c>
      <c r="L72" s="65">
        <v>5814</v>
      </c>
      <c r="M72" s="72">
        <v>852</v>
      </c>
    </row>
    <row r="73" spans="1:13" ht="15" customHeight="1">
      <c r="A73" s="105" t="s">
        <v>32</v>
      </c>
      <c r="B73" s="8">
        <f aca="true" t="shared" si="15" ref="B73:M73">+B72/B7*100</f>
        <v>74.98314762678933</v>
      </c>
      <c r="C73" s="8">
        <f t="shared" si="15"/>
        <v>61.81437679466589</v>
      </c>
      <c r="D73" s="8">
        <f t="shared" si="15"/>
        <v>84.03532835970694</v>
      </c>
      <c r="E73" s="8">
        <f t="shared" si="15"/>
        <v>82.23350253807106</v>
      </c>
      <c r="F73" s="8">
        <f t="shared" si="15"/>
        <v>89.10150994169533</v>
      </c>
      <c r="G73" s="9">
        <f t="shared" si="15"/>
        <v>89.19156414762742</v>
      </c>
      <c r="H73" s="8">
        <f t="shared" si="15"/>
        <v>63.805065491529554</v>
      </c>
      <c r="I73" s="8">
        <f t="shared" si="15"/>
        <v>50.875320239111865</v>
      </c>
      <c r="J73" s="8">
        <f t="shared" si="15"/>
        <v>73.50108066280652</v>
      </c>
      <c r="K73" s="8">
        <f t="shared" si="15"/>
        <v>71.7205372170508</v>
      </c>
      <c r="L73" s="8">
        <f t="shared" si="15"/>
        <v>79.58932238193019</v>
      </c>
      <c r="M73" s="9">
        <f t="shared" si="15"/>
        <v>80.45325779036827</v>
      </c>
    </row>
    <row r="74" spans="1:13" ht="15" customHeight="1">
      <c r="A74" s="105" t="s">
        <v>57</v>
      </c>
      <c r="B74" s="3">
        <v>297591</v>
      </c>
      <c r="C74" s="4">
        <v>71346</v>
      </c>
      <c r="D74" s="4">
        <v>226245</v>
      </c>
      <c r="E74" s="4">
        <v>138675</v>
      </c>
      <c r="F74" s="4">
        <v>70435</v>
      </c>
      <c r="G74" s="5">
        <v>17135</v>
      </c>
      <c r="H74" s="66">
        <v>319376</v>
      </c>
      <c r="I74" s="66">
        <v>84293</v>
      </c>
      <c r="J74" s="66">
        <v>235083</v>
      </c>
      <c r="K74" s="66">
        <v>159726</v>
      </c>
      <c r="L74" s="66">
        <v>63163</v>
      </c>
      <c r="M74" s="68">
        <v>12194</v>
      </c>
    </row>
    <row r="75" spans="1:13" ht="15" customHeight="1">
      <c r="A75" s="105" t="s">
        <v>9</v>
      </c>
      <c r="B75" s="4">
        <f>+B74/$B$74*100</f>
        <v>100</v>
      </c>
      <c r="C75" s="8">
        <f>+C74/$B$74*100</f>
        <v>23.97451535832737</v>
      </c>
      <c r="D75" s="8">
        <f>+D74/$B$74*100</f>
        <v>76.02548464167263</v>
      </c>
      <c r="E75" s="8">
        <f>E74/D74*100</f>
        <v>61.29417224690048</v>
      </c>
      <c r="F75" s="8">
        <f>F74/D74*100</f>
        <v>31.13217971667882</v>
      </c>
      <c r="G75" s="9">
        <f>G74/D74*100</f>
        <v>7.5736480364206935</v>
      </c>
      <c r="H75" s="10">
        <f>+H74/$H$74*100</f>
        <v>100</v>
      </c>
      <c r="I75" s="8">
        <f>+I74/$H$74*100</f>
        <v>26.393028906367416</v>
      </c>
      <c r="J75" s="8">
        <f>+J74/$H$74*100</f>
        <v>73.60697109363258</v>
      </c>
      <c r="K75" s="8">
        <f>K74/J74*100</f>
        <v>67.94451321448169</v>
      </c>
      <c r="L75" s="8">
        <f>L74/J74*100</f>
        <v>26.8683826563384</v>
      </c>
      <c r="M75" s="9">
        <f>M74/J74*100</f>
        <v>5.1871041291799065</v>
      </c>
    </row>
    <row r="76" spans="1:13" ht="18.75" customHeight="1">
      <c r="A76" s="105" t="s">
        <v>39</v>
      </c>
      <c r="B76" s="8">
        <f aca="true" t="shared" si="16" ref="B76:M76">+B74/B7</f>
        <v>5.900134818985685</v>
      </c>
      <c r="C76" s="8">
        <f t="shared" si="16"/>
        <v>3.472331727259454</v>
      </c>
      <c r="D76" s="8">
        <f t="shared" si="16"/>
        <v>7.569000702552608</v>
      </c>
      <c r="E76" s="8">
        <f t="shared" si="16"/>
        <v>6.285125090645395</v>
      </c>
      <c r="F76" s="8">
        <f t="shared" si="16"/>
        <v>10.529974585139781</v>
      </c>
      <c r="G76" s="9">
        <f t="shared" si="16"/>
        <v>15.057117750439367</v>
      </c>
      <c r="H76" s="8">
        <f t="shared" si="16"/>
        <v>4.869947088333511</v>
      </c>
      <c r="I76" s="8">
        <f t="shared" si="16"/>
        <v>2.9993239396527183</v>
      </c>
      <c r="J76" s="8">
        <f t="shared" si="16"/>
        <v>6.2727272727272725</v>
      </c>
      <c r="K76" s="8">
        <f t="shared" si="16"/>
        <v>5.486415003606636</v>
      </c>
      <c r="L76" s="8">
        <f t="shared" si="16"/>
        <v>8.646543463381246</v>
      </c>
      <c r="M76" s="9">
        <f t="shared" si="16"/>
        <v>11.514636449480642</v>
      </c>
    </row>
    <row r="77" spans="1:13" ht="15" customHeight="1">
      <c r="A77" s="107" t="s">
        <v>60</v>
      </c>
      <c r="B77" s="4"/>
      <c r="C77" s="4"/>
      <c r="D77" s="4"/>
      <c r="E77" s="4"/>
      <c r="F77" s="4"/>
      <c r="G77" s="5"/>
      <c r="H77" s="6"/>
      <c r="I77" s="6"/>
      <c r="J77" s="6"/>
      <c r="K77" s="6"/>
      <c r="L77" s="6"/>
      <c r="M77" s="7"/>
    </row>
    <row r="78" spans="1:13" ht="15" customHeight="1">
      <c r="A78" s="105" t="s">
        <v>29</v>
      </c>
      <c r="B78" s="3">
        <v>13116</v>
      </c>
      <c r="C78" s="4">
        <v>3409</v>
      </c>
      <c r="D78" s="4">
        <v>9707</v>
      </c>
      <c r="E78" s="4">
        <v>6062</v>
      </c>
      <c r="F78" s="4">
        <v>2953</v>
      </c>
      <c r="G78" s="5">
        <v>692</v>
      </c>
      <c r="H78" s="65">
        <v>17903</v>
      </c>
      <c r="I78" s="65">
        <v>4638</v>
      </c>
      <c r="J78" s="65">
        <v>13265</v>
      </c>
      <c r="K78" s="65">
        <v>9388</v>
      </c>
      <c r="L78" s="65">
        <v>3311</v>
      </c>
      <c r="M78" s="72">
        <v>566</v>
      </c>
    </row>
    <row r="79" spans="1:13" ht="15" customHeight="1">
      <c r="A79" s="105" t="s">
        <v>32</v>
      </c>
      <c r="B79" s="8">
        <f aca="true" t="shared" si="17" ref="B79:M79">+B78/B7*100</f>
        <v>26.004203180141953</v>
      </c>
      <c r="C79" s="8">
        <f t="shared" si="17"/>
        <v>16.591229863240375</v>
      </c>
      <c r="D79" s="8">
        <f t="shared" si="17"/>
        <v>32.47465792378977</v>
      </c>
      <c r="E79" s="8">
        <f t="shared" si="17"/>
        <v>27.4746192893401</v>
      </c>
      <c r="F79" s="8">
        <f t="shared" si="17"/>
        <v>44.147107190910454</v>
      </c>
      <c r="G79" s="9">
        <f t="shared" si="17"/>
        <v>60.80843585237259</v>
      </c>
      <c r="H79" s="8">
        <f t="shared" si="17"/>
        <v>27.299065278053096</v>
      </c>
      <c r="I79" s="8">
        <f t="shared" si="17"/>
        <v>16.502988898377456</v>
      </c>
      <c r="J79" s="8">
        <f t="shared" si="17"/>
        <v>35.395042292606135</v>
      </c>
      <c r="K79" s="8">
        <f t="shared" si="17"/>
        <v>32.24676261463951</v>
      </c>
      <c r="L79" s="8">
        <f t="shared" si="17"/>
        <v>45.32511978097194</v>
      </c>
      <c r="M79" s="9">
        <f t="shared" si="17"/>
        <v>53.4466477809254</v>
      </c>
    </row>
    <row r="80" spans="1:13" ht="15" customHeight="1">
      <c r="A80" s="105" t="s">
        <v>33</v>
      </c>
      <c r="B80" s="3">
        <v>50106</v>
      </c>
      <c r="C80" s="4">
        <v>10961</v>
      </c>
      <c r="D80" s="4">
        <v>39145</v>
      </c>
      <c r="E80" s="4">
        <v>21261</v>
      </c>
      <c r="F80" s="4">
        <v>13508</v>
      </c>
      <c r="G80" s="5">
        <v>4376</v>
      </c>
      <c r="H80" s="66">
        <v>122544</v>
      </c>
      <c r="I80" s="66">
        <v>23654</v>
      </c>
      <c r="J80" s="66">
        <v>98890</v>
      </c>
      <c r="K80" s="66">
        <v>62511</v>
      </c>
      <c r="L80" s="66">
        <v>29412</v>
      </c>
      <c r="M80" s="68">
        <v>6967</v>
      </c>
    </row>
    <row r="81" spans="1:13" ht="15" customHeight="1">
      <c r="A81" s="105" t="s">
        <v>9</v>
      </c>
      <c r="B81" s="4">
        <f>+B80/$B$80*100</f>
        <v>100</v>
      </c>
      <c r="C81" s="8">
        <f>+C80/$B$80*100</f>
        <v>21.87562367780306</v>
      </c>
      <c r="D81" s="8">
        <f>+D80/$B$80*100</f>
        <v>78.12437632219694</v>
      </c>
      <c r="E81" s="8">
        <f>E80/D80*100</f>
        <v>54.31344999361348</v>
      </c>
      <c r="F81" s="8">
        <f>F80/D80*100</f>
        <v>34.50759994890791</v>
      </c>
      <c r="G81" s="9">
        <f>G80/D80*100</f>
        <v>11.178950057478605</v>
      </c>
      <c r="H81" s="10">
        <f>+H80/$H$80*100</f>
        <v>100</v>
      </c>
      <c r="I81" s="8">
        <f>+I80/$H$80*100</f>
        <v>19.302454628541586</v>
      </c>
      <c r="J81" s="8">
        <f>+J80/$H$80*100</f>
        <v>80.69754537145842</v>
      </c>
      <c r="K81" s="8">
        <f>K80/J80*100</f>
        <v>63.21266053190414</v>
      </c>
      <c r="L81" s="8">
        <f>L80/J80*100</f>
        <v>29.742137728789565</v>
      </c>
      <c r="M81" s="9">
        <f>M80/J80*100</f>
        <v>7.0452017393063</v>
      </c>
    </row>
    <row r="82" spans="1:13" ht="15" customHeight="1">
      <c r="A82" s="106" t="s">
        <v>41</v>
      </c>
      <c r="B82" s="23">
        <f aca="true" t="shared" si="18" ref="B82:M82">+B80/B7</f>
        <v>0.9934176612871248</v>
      </c>
      <c r="C82" s="23">
        <f t="shared" si="18"/>
        <v>0.5334598724874677</v>
      </c>
      <c r="D82" s="23">
        <f t="shared" si="18"/>
        <v>1.3095915158408886</v>
      </c>
      <c r="E82" s="23">
        <f t="shared" si="18"/>
        <v>0.9636058738216099</v>
      </c>
      <c r="F82" s="23">
        <f t="shared" si="18"/>
        <v>2.019434893108088</v>
      </c>
      <c r="G82" s="24">
        <f t="shared" si="18"/>
        <v>3.845342706502636</v>
      </c>
      <c r="H82" s="23">
        <f t="shared" si="18"/>
        <v>1.8685899879538281</v>
      </c>
      <c r="I82" s="23">
        <f t="shared" si="18"/>
        <v>0.8416595502419585</v>
      </c>
      <c r="J82" s="23">
        <f t="shared" si="18"/>
        <v>2.638685060170238</v>
      </c>
      <c r="K82" s="23">
        <f t="shared" si="18"/>
        <v>2.147185106309896</v>
      </c>
      <c r="L82" s="23">
        <f t="shared" si="18"/>
        <v>4.026283367556468</v>
      </c>
      <c r="M82" s="24">
        <f t="shared" si="18"/>
        <v>6.578847969782814</v>
      </c>
    </row>
    <row r="83" spans="1:13" ht="15" customHeight="1">
      <c r="A83" s="125" t="s">
        <v>43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</sheetData>
  <sheetProtection/>
  <mergeCells count="13">
    <mergeCell ref="A83:M83"/>
    <mergeCell ref="A1:M1"/>
    <mergeCell ref="J5:M5"/>
    <mergeCell ref="H4:M4"/>
    <mergeCell ref="I5:I6"/>
    <mergeCell ref="H5:H6"/>
    <mergeCell ref="D5:G5"/>
    <mergeCell ref="B4:G4"/>
    <mergeCell ref="C5:C6"/>
    <mergeCell ref="A3:E3"/>
    <mergeCell ref="A4:A6"/>
    <mergeCell ref="B5:B6"/>
    <mergeCell ref="A45:M45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 xml:space="preserve">&amp;L&amp;"Arial Narrow,Regular"&amp;9Zila Series : Rangpur&amp;C&amp;"Arial Narrow,Regular"&amp;P&amp;R
&amp;9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view="pageLayout" zoomScale="120" zoomScaleSheetLayoutView="100" zoomScalePageLayoutView="120" workbookViewId="0" topLeftCell="A1">
      <selection activeCell="D75" sqref="D75"/>
    </sheetView>
  </sheetViews>
  <sheetFormatPr defaultColWidth="9.140625" defaultRowHeight="15" customHeight="1"/>
  <cols>
    <col min="1" max="1" width="22.421875" style="64" customWidth="1"/>
    <col min="2" max="3" width="6.00390625" style="64" customWidth="1"/>
    <col min="4" max="4" width="5.28125" style="64" customWidth="1"/>
    <col min="5" max="5" width="4.8515625" style="64" customWidth="1"/>
    <col min="6" max="7" width="5.421875" style="64" customWidth="1"/>
    <col min="8" max="8" width="6.140625" style="64" customWidth="1"/>
    <col min="9" max="9" width="6.00390625" style="63" customWidth="1"/>
    <col min="10" max="10" width="5.00390625" style="63" customWidth="1"/>
    <col min="11" max="11" width="5.140625" style="63" customWidth="1"/>
    <col min="12" max="13" width="4.8515625" style="63" customWidth="1"/>
    <col min="14" max="16384" width="9.140625" style="63" customWidth="1"/>
  </cols>
  <sheetData>
    <row r="1" spans="1:13" ht="15" customHeight="1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83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 customHeight="1">
      <c r="A3" s="116" t="s">
        <v>63</v>
      </c>
      <c r="B3" s="116"/>
      <c r="C3" s="116"/>
      <c r="D3" s="116"/>
      <c r="E3" s="116"/>
      <c r="F3" s="82" t="s">
        <v>66</v>
      </c>
      <c r="G3" s="84"/>
      <c r="H3" s="84"/>
      <c r="I3" s="82"/>
      <c r="J3" s="82"/>
      <c r="K3" s="61" t="s">
        <v>0</v>
      </c>
      <c r="L3" s="61"/>
      <c r="M3" s="61"/>
    </row>
    <row r="4" spans="1:13" ht="15" customHeight="1">
      <c r="A4" s="121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ht="15" customHeight="1">
      <c r="A5" s="122"/>
      <c r="B5" s="112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ht="15" customHeight="1">
      <c r="A6" s="123"/>
      <c r="B6" s="113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5" t="s">
        <v>8</v>
      </c>
      <c r="B7" s="73">
        <v>41474</v>
      </c>
      <c r="C7" s="74">
        <v>14149</v>
      </c>
      <c r="D7" s="74">
        <v>27325</v>
      </c>
      <c r="E7" s="75">
        <v>23844</v>
      </c>
      <c r="F7" s="75">
        <v>3193</v>
      </c>
      <c r="G7" s="56">
        <v>288</v>
      </c>
      <c r="H7" s="76">
        <v>69067</v>
      </c>
      <c r="I7" s="76">
        <v>30469</v>
      </c>
      <c r="J7" s="76">
        <v>38598</v>
      </c>
      <c r="K7" s="76">
        <v>33428</v>
      </c>
      <c r="L7" s="76">
        <v>4866</v>
      </c>
      <c r="M7" s="67">
        <v>304</v>
      </c>
    </row>
    <row r="8" spans="1:13" ht="15" customHeight="1">
      <c r="A8" s="105" t="s">
        <v>9</v>
      </c>
      <c r="B8" s="3">
        <f>+B7/$B$7*100</f>
        <v>100</v>
      </c>
      <c r="C8" s="8">
        <f>+C7/$B$7*100</f>
        <v>34.11534937551237</v>
      </c>
      <c r="D8" s="8">
        <f>+D7/$B$7*100</f>
        <v>65.88465062448763</v>
      </c>
      <c r="E8" s="8">
        <f>E7/D7*100</f>
        <v>87.26075022872827</v>
      </c>
      <c r="F8" s="8">
        <f>F7/D7*100</f>
        <v>11.685269899359561</v>
      </c>
      <c r="G8" s="9">
        <f>G7/D7*100</f>
        <v>1.0539798719121685</v>
      </c>
      <c r="H8" s="10">
        <f>+H7/$H$7*100</f>
        <v>100</v>
      </c>
      <c r="I8" s="8">
        <f>+I7/$H$7*100</f>
        <v>44.115134579466314</v>
      </c>
      <c r="J8" s="8">
        <f>+J7/$H$7*100</f>
        <v>55.88486542053368</v>
      </c>
      <c r="K8" s="8">
        <f>K7/J7*100</f>
        <v>86.60552360225918</v>
      </c>
      <c r="L8" s="8">
        <f>L7/J7*100</f>
        <v>12.6068708223224</v>
      </c>
      <c r="M8" s="9">
        <f>M7/J7*100</f>
        <v>0.7876055754184155</v>
      </c>
    </row>
    <row r="9" spans="1:13" ht="1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ht="15" customHeight="1">
      <c r="A11" s="36" t="s">
        <v>10</v>
      </c>
      <c r="B11" s="3">
        <v>24582</v>
      </c>
      <c r="C11" s="4">
        <v>7928</v>
      </c>
      <c r="D11" s="4">
        <v>16654</v>
      </c>
      <c r="E11" s="4">
        <v>14116</v>
      </c>
      <c r="F11" s="4">
        <v>2316</v>
      </c>
      <c r="G11" s="5">
        <v>222</v>
      </c>
      <c r="H11" s="53">
        <v>47952</v>
      </c>
      <c r="I11" s="53">
        <v>24076</v>
      </c>
      <c r="J11" s="53">
        <v>23876</v>
      </c>
      <c r="K11" s="53">
        <v>20213</v>
      </c>
      <c r="L11" s="53">
        <v>3416</v>
      </c>
      <c r="M11" s="68">
        <v>247</v>
      </c>
    </row>
    <row r="12" spans="1:13" ht="15" customHeight="1">
      <c r="A12" s="105" t="s">
        <v>9</v>
      </c>
      <c r="B12" s="3">
        <f>+B11/$B$11*100</f>
        <v>100</v>
      </c>
      <c r="C12" s="8">
        <f>+C11/$B$11*100</f>
        <v>32.25124074526076</v>
      </c>
      <c r="D12" s="8">
        <f>+D11/$B$11*100</f>
        <v>67.74875925473924</v>
      </c>
      <c r="E12" s="8">
        <f>E11/D11*100</f>
        <v>84.76041791761739</v>
      </c>
      <c r="F12" s="8">
        <f>F11/D11*100</f>
        <v>13.90656899243425</v>
      </c>
      <c r="G12" s="9">
        <f>G11/D11*100</f>
        <v>1.3330130899483608</v>
      </c>
      <c r="H12" s="6">
        <f>+H11/$H$11*100</f>
        <v>100</v>
      </c>
      <c r="I12" s="14">
        <f>+I11/$H$11*100</f>
        <v>50.208541875208546</v>
      </c>
      <c r="J12" s="14">
        <f>+J11/$H$11*100</f>
        <v>49.79145812479146</v>
      </c>
      <c r="K12" s="8">
        <f>K11/J11*100</f>
        <v>84.65823421008544</v>
      </c>
      <c r="L12" s="8">
        <f>L11/J11*100</f>
        <v>14.307254146423187</v>
      </c>
      <c r="M12" s="9">
        <f>M11/J11*100</f>
        <v>1.0345116434913721</v>
      </c>
    </row>
    <row r="13" spans="1:13" ht="15" customHeight="1">
      <c r="A13" s="105" t="s">
        <v>11</v>
      </c>
      <c r="B13" s="12">
        <f aca="true" t="shared" si="0" ref="B13:M13">+B11/B7*100</f>
        <v>59.27086849592516</v>
      </c>
      <c r="C13" s="8">
        <f t="shared" si="0"/>
        <v>56.03222842603718</v>
      </c>
      <c r="D13" s="8">
        <f t="shared" si="0"/>
        <v>60.94784995425434</v>
      </c>
      <c r="E13" s="8">
        <f t="shared" si="0"/>
        <v>59.20147626237209</v>
      </c>
      <c r="F13" s="8">
        <f t="shared" si="0"/>
        <v>72.53366739743188</v>
      </c>
      <c r="G13" s="9">
        <f t="shared" si="0"/>
        <v>77.08333333333334</v>
      </c>
      <c r="H13" s="8">
        <f t="shared" si="0"/>
        <v>69.42823635021067</v>
      </c>
      <c r="I13" s="8">
        <f t="shared" si="0"/>
        <v>79.01801831369589</v>
      </c>
      <c r="J13" s="8">
        <f t="shared" si="0"/>
        <v>61.85812736411213</v>
      </c>
      <c r="K13" s="8">
        <f t="shared" si="0"/>
        <v>60.46727294483666</v>
      </c>
      <c r="L13" s="8">
        <f t="shared" si="0"/>
        <v>70.20139745170572</v>
      </c>
      <c r="M13" s="9">
        <f t="shared" si="0"/>
        <v>81.25</v>
      </c>
    </row>
    <row r="14" spans="1:13" ht="13.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ht="15" customHeight="1">
      <c r="A15" s="36" t="s">
        <v>12</v>
      </c>
      <c r="B15" s="3">
        <v>9350</v>
      </c>
      <c r="C15" s="4">
        <v>177</v>
      </c>
      <c r="D15" s="4">
        <v>9233</v>
      </c>
      <c r="E15" s="4">
        <v>8299</v>
      </c>
      <c r="F15" s="4">
        <v>868</v>
      </c>
      <c r="G15" s="5">
        <v>66</v>
      </c>
      <c r="H15" s="53">
        <v>13905</v>
      </c>
      <c r="I15" s="53">
        <v>326</v>
      </c>
      <c r="J15" s="53">
        <v>13579</v>
      </c>
      <c r="K15" s="53">
        <v>12083</v>
      </c>
      <c r="L15" s="53">
        <v>1440</v>
      </c>
      <c r="M15" s="68">
        <v>56</v>
      </c>
    </row>
    <row r="16" spans="1:13" ht="15" customHeight="1">
      <c r="A16" s="105" t="s">
        <v>13</v>
      </c>
      <c r="B16" s="3">
        <v>100</v>
      </c>
      <c r="C16" s="8">
        <f>C15/B15*100</f>
        <v>1.8930481283422462</v>
      </c>
      <c r="D16" s="8">
        <f>D15/B15*100</f>
        <v>98.74866310160428</v>
      </c>
      <c r="E16" s="8">
        <f>E15/D15*100</f>
        <v>89.88411133975956</v>
      </c>
      <c r="F16" s="8">
        <f>F15/D15*100</f>
        <v>9.401061410159212</v>
      </c>
      <c r="G16" s="9">
        <f>G15/D15*100</f>
        <v>0.7148272500812304</v>
      </c>
      <c r="H16" s="6">
        <f>+H15/$H$15*100</f>
        <v>100</v>
      </c>
      <c r="I16" s="14">
        <f>+I15/$H$15*100</f>
        <v>2.34448040273283</v>
      </c>
      <c r="J16" s="14">
        <f>+J15/$H$15*100</f>
        <v>97.65551959726717</v>
      </c>
      <c r="K16" s="8">
        <f>K15/J15*100</f>
        <v>88.98298843802931</v>
      </c>
      <c r="L16" s="8">
        <f>L15/J15*100</f>
        <v>10.604610059650932</v>
      </c>
      <c r="M16" s="9">
        <f>M15/J15*100</f>
        <v>0.4124015023197585</v>
      </c>
    </row>
    <row r="17" spans="1:13" ht="15" customHeight="1">
      <c r="A17" s="105" t="s">
        <v>11</v>
      </c>
      <c r="B17" s="12">
        <f aca="true" t="shared" si="1" ref="B17:M17">+B15/B7*100</f>
        <v>22.544244586970148</v>
      </c>
      <c r="C17" s="8">
        <f t="shared" si="1"/>
        <v>1.2509718001272174</v>
      </c>
      <c r="D17" s="8">
        <f t="shared" si="1"/>
        <v>33.78956999085087</v>
      </c>
      <c r="E17" s="8">
        <f t="shared" si="1"/>
        <v>34.80540177822513</v>
      </c>
      <c r="F17" s="8">
        <f t="shared" si="1"/>
        <v>27.184466019417474</v>
      </c>
      <c r="G17" s="9">
        <f t="shared" si="1"/>
        <v>22.916666666666664</v>
      </c>
      <c r="H17" s="8">
        <f t="shared" si="1"/>
        <v>20.132624842544196</v>
      </c>
      <c r="I17" s="8">
        <f t="shared" si="1"/>
        <v>1.0699399389543471</v>
      </c>
      <c r="J17" s="8">
        <f t="shared" si="1"/>
        <v>35.18057930462719</v>
      </c>
      <c r="K17" s="8">
        <f t="shared" si="1"/>
        <v>36.146344381955245</v>
      </c>
      <c r="L17" s="8">
        <f t="shared" si="1"/>
        <v>29.59309494451295</v>
      </c>
      <c r="M17" s="9">
        <f t="shared" si="1"/>
        <v>18.421052631578945</v>
      </c>
    </row>
    <row r="18" spans="1:13" ht="12.7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ht="15" customHeight="1">
      <c r="A19" s="36" t="s">
        <v>14</v>
      </c>
      <c r="B19" s="40">
        <v>7542</v>
      </c>
      <c r="C19" s="43">
        <v>6104</v>
      </c>
      <c r="D19" s="43">
        <v>1438</v>
      </c>
      <c r="E19" s="43">
        <v>1429</v>
      </c>
      <c r="F19" s="43">
        <v>9</v>
      </c>
      <c r="G19" s="57">
        <v>0</v>
      </c>
      <c r="H19" s="77">
        <v>7210</v>
      </c>
      <c r="I19" s="77">
        <v>6067</v>
      </c>
      <c r="J19" s="77">
        <v>1143</v>
      </c>
      <c r="K19" s="77">
        <v>1132</v>
      </c>
      <c r="L19" s="77">
        <v>10</v>
      </c>
      <c r="M19" s="72">
        <v>1</v>
      </c>
    </row>
    <row r="20" spans="1:13" ht="15" customHeight="1">
      <c r="A20" s="105" t="s">
        <v>9</v>
      </c>
      <c r="B20" s="3">
        <f>+B19/$B$19*100</f>
        <v>100</v>
      </c>
      <c r="C20" s="8">
        <f>+C19/$B$19*100</f>
        <v>80.9334394059931</v>
      </c>
      <c r="D20" s="8">
        <f>+D19/$B$19*100</f>
        <v>19.066560594006894</v>
      </c>
      <c r="E20" s="8">
        <f>E19/D19*100</f>
        <v>99.37413073713492</v>
      </c>
      <c r="F20" s="8">
        <f>F19/D19*100</f>
        <v>0.6258692628650904</v>
      </c>
      <c r="G20" s="9">
        <f>G19/D19*100</f>
        <v>0</v>
      </c>
      <c r="H20" s="6">
        <f>+H19/$H$19*100</f>
        <v>100</v>
      </c>
      <c r="I20" s="14">
        <f>+I19/$H$19*100</f>
        <v>84.14701803051318</v>
      </c>
      <c r="J20" s="14">
        <f>+J19/$H$19*100</f>
        <v>15.852981969486823</v>
      </c>
      <c r="K20" s="8">
        <f>K19/J19*100</f>
        <v>99.03762029746281</v>
      </c>
      <c r="L20" s="8">
        <f>L19/J19*100</f>
        <v>0.8748906386701663</v>
      </c>
      <c r="M20" s="9">
        <f>M19/J19*100</f>
        <v>0.08748906386701663</v>
      </c>
    </row>
    <row r="21" spans="1:13" ht="15" customHeight="1">
      <c r="A21" s="105" t="s">
        <v>11</v>
      </c>
      <c r="B21" s="12">
        <f aca="true" t="shared" si="2" ref="B21:M21">+B19/B7*100</f>
        <v>18.18488691710469</v>
      </c>
      <c r="C21" s="8">
        <f t="shared" si="2"/>
        <v>43.14085801116686</v>
      </c>
      <c r="D21" s="8">
        <f t="shared" si="2"/>
        <v>5.262580054894785</v>
      </c>
      <c r="E21" s="8">
        <f t="shared" si="2"/>
        <v>5.993121959402785</v>
      </c>
      <c r="F21" s="8">
        <f t="shared" si="2"/>
        <v>0.281866583150642</v>
      </c>
      <c r="G21" s="9">
        <f t="shared" si="2"/>
        <v>0</v>
      </c>
      <c r="H21" s="8">
        <f t="shared" si="2"/>
        <v>10.43913880724514</v>
      </c>
      <c r="I21" s="8">
        <f t="shared" si="2"/>
        <v>19.912041747349765</v>
      </c>
      <c r="J21" s="8">
        <f t="shared" si="2"/>
        <v>2.9612933312606873</v>
      </c>
      <c r="K21" s="8">
        <f t="shared" si="2"/>
        <v>3.386382673208089</v>
      </c>
      <c r="L21" s="8">
        <f t="shared" si="2"/>
        <v>0.2055076037813399</v>
      </c>
      <c r="M21" s="9">
        <f t="shared" si="2"/>
        <v>0.3289473684210526</v>
      </c>
    </row>
    <row r="22" spans="1:13" ht="13.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9" t="s">
        <v>15</v>
      </c>
      <c r="B23" s="3">
        <v>13092</v>
      </c>
      <c r="C23" s="4">
        <v>6956</v>
      </c>
      <c r="D23" s="4">
        <v>6136</v>
      </c>
      <c r="E23" s="4">
        <v>6042</v>
      </c>
      <c r="F23" s="4">
        <v>89</v>
      </c>
      <c r="G23" s="5">
        <v>5</v>
      </c>
      <c r="H23" s="53">
        <v>24521</v>
      </c>
      <c r="I23" s="53">
        <v>13834</v>
      </c>
      <c r="J23" s="53">
        <v>10687</v>
      </c>
      <c r="K23" s="53">
        <v>10155</v>
      </c>
      <c r="L23" s="53">
        <v>502</v>
      </c>
      <c r="M23" s="68">
        <v>30</v>
      </c>
    </row>
    <row r="24" spans="1:13" ht="15" customHeight="1">
      <c r="A24" s="105" t="s">
        <v>13</v>
      </c>
      <c r="B24" s="3">
        <f>+B23/$B$23*100</f>
        <v>100</v>
      </c>
      <c r="C24" s="8">
        <f>+C23/$B$23*100</f>
        <v>53.131683470821876</v>
      </c>
      <c r="D24" s="8">
        <f>+D23/$B$23*100</f>
        <v>46.868316529178124</v>
      </c>
      <c r="E24" s="8">
        <f>E23/D23*100</f>
        <v>98.46805736636244</v>
      </c>
      <c r="F24" s="8">
        <f>F23/D23*100</f>
        <v>1.4504563233376793</v>
      </c>
      <c r="G24" s="9">
        <f>G23/D23*100</f>
        <v>0.08148631029986962</v>
      </c>
      <c r="H24" s="6">
        <f>+H23/$H$23*100</f>
        <v>100</v>
      </c>
      <c r="I24" s="14">
        <f>+I23/$H$23*100</f>
        <v>56.41694873781656</v>
      </c>
      <c r="J24" s="14">
        <f>+J23/$H$23*100</f>
        <v>43.58305126218344</v>
      </c>
      <c r="K24" s="8">
        <f>K23/J23*100</f>
        <v>95.0219893328343</v>
      </c>
      <c r="L24" s="8">
        <f>L23/J23*100</f>
        <v>4.6972957799195285</v>
      </c>
      <c r="M24" s="9">
        <f>M23/J23*100</f>
        <v>0.28071488724618693</v>
      </c>
    </row>
    <row r="25" spans="1:13" ht="15" customHeight="1">
      <c r="A25" s="105" t="s">
        <v>11</v>
      </c>
      <c r="B25" s="12">
        <f aca="true" t="shared" si="3" ref="B25:M25">+B23/B7*100</f>
        <v>31.56676472006558</v>
      </c>
      <c r="C25" s="8">
        <f t="shared" si="3"/>
        <v>49.16248498127076</v>
      </c>
      <c r="D25" s="8">
        <f t="shared" si="3"/>
        <v>22.45562671546203</v>
      </c>
      <c r="E25" s="8">
        <f t="shared" si="3"/>
        <v>25.339708102667334</v>
      </c>
      <c r="F25" s="8">
        <f t="shared" si="3"/>
        <v>2.78734732226746</v>
      </c>
      <c r="G25" s="9">
        <f t="shared" si="3"/>
        <v>1.7361111111111112</v>
      </c>
      <c r="H25" s="8">
        <f t="shared" si="3"/>
        <v>35.5032070308541</v>
      </c>
      <c r="I25" s="8">
        <f t="shared" si="3"/>
        <v>45.403524894154714</v>
      </c>
      <c r="J25" s="8">
        <f t="shared" si="3"/>
        <v>27.687963106896728</v>
      </c>
      <c r="K25" s="8">
        <f t="shared" si="3"/>
        <v>30.378724422639703</v>
      </c>
      <c r="L25" s="8">
        <f t="shared" si="3"/>
        <v>10.316481709823263</v>
      </c>
      <c r="M25" s="9">
        <f t="shared" si="3"/>
        <v>9.868421052631579</v>
      </c>
    </row>
    <row r="26" spans="1:13" ht="13.5" customHeight="1">
      <c r="A26" s="5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49" t="s">
        <v>16</v>
      </c>
      <c r="B27" s="3">
        <v>33135</v>
      </c>
      <c r="C27" s="4">
        <v>712</v>
      </c>
      <c r="D27" s="4">
        <v>32423</v>
      </c>
      <c r="E27" s="4">
        <v>16489</v>
      </c>
      <c r="F27" s="4">
        <v>12437</v>
      </c>
      <c r="G27" s="5">
        <v>3497</v>
      </c>
      <c r="H27" s="53">
        <v>48654</v>
      </c>
      <c r="I27" s="53">
        <v>2934</v>
      </c>
      <c r="J27" s="53">
        <v>45719</v>
      </c>
      <c r="K27" s="53">
        <v>24574</v>
      </c>
      <c r="L27" s="53">
        <v>17688</v>
      </c>
      <c r="M27" s="68">
        <v>3457</v>
      </c>
    </row>
    <row r="28" spans="1:13" ht="15" customHeight="1">
      <c r="A28" s="105" t="s">
        <v>13</v>
      </c>
      <c r="B28" s="3">
        <f>+B27/$B$27*100</f>
        <v>100</v>
      </c>
      <c r="C28" s="8">
        <f>+C27/$B$27*100</f>
        <v>2.1487852723706053</v>
      </c>
      <c r="D28" s="8">
        <f>+D27/$B$27*100</f>
        <v>97.8512147276294</v>
      </c>
      <c r="E28" s="8">
        <f>E27/D27*100</f>
        <v>50.855873916664095</v>
      </c>
      <c r="F28" s="8">
        <f>F27/D27*100</f>
        <v>38.35857261820313</v>
      </c>
      <c r="G28" s="9">
        <f>G27/D27*100</f>
        <v>10.785553465132775</v>
      </c>
      <c r="H28" s="6">
        <f>+H27/$H$27*100</f>
        <v>100</v>
      </c>
      <c r="I28" s="14">
        <f>+I27/$H$27*100</f>
        <v>6.030336662967073</v>
      </c>
      <c r="J28" s="14">
        <f>+J27/$H$27*100</f>
        <v>93.96760800756361</v>
      </c>
      <c r="K28" s="8">
        <f>K27/J27*100</f>
        <v>53.7500820227914</v>
      </c>
      <c r="L28" s="8">
        <f>L27/J27*100</f>
        <v>38.688510247380734</v>
      </c>
      <c r="M28" s="9">
        <f>M27/J27*100</f>
        <v>7.561407729827861</v>
      </c>
    </row>
    <row r="29" spans="1:13" ht="15" customHeight="1">
      <c r="A29" s="105" t="s">
        <v>17</v>
      </c>
      <c r="B29" s="12">
        <f aca="true" t="shared" si="4" ref="B29:M29">+B27/B32*100</f>
        <v>96.2778940027894</v>
      </c>
      <c r="C29" s="8">
        <f t="shared" si="4"/>
        <v>128.75226039783</v>
      </c>
      <c r="D29" s="8">
        <f t="shared" si="4"/>
        <v>95.74757109529574</v>
      </c>
      <c r="E29" s="8">
        <f t="shared" si="4"/>
        <v>89.58005106752866</v>
      </c>
      <c r="F29" s="8">
        <f t="shared" si="4"/>
        <v>101.60117637447921</v>
      </c>
      <c r="G29" s="9">
        <f t="shared" si="4"/>
        <v>108.80522713130057</v>
      </c>
      <c r="H29" s="8">
        <f t="shared" si="4"/>
        <v>93.58338141950375</v>
      </c>
      <c r="I29" s="8">
        <f t="shared" si="4"/>
        <v>123.32912988650693</v>
      </c>
      <c r="J29" s="8">
        <f t="shared" si="4"/>
        <v>92.1549656326218</v>
      </c>
      <c r="K29" s="8">
        <f t="shared" si="4"/>
        <v>86.65326704044571</v>
      </c>
      <c r="L29" s="8">
        <f t="shared" si="4"/>
        <v>98.66681541808445</v>
      </c>
      <c r="M29" s="9">
        <f t="shared" si="4"/>
        <v>103.96992481203007</v>
      </c>
    </row>
    <row r="30" spans="1:13" ht="15" customHeight="1">
      <c r="A30" s="105" t="s">
        <v>18</v>
      </c>
      <c r="B30" s="12">
        <f aca="true" t="shared" si="5" ref="B30:M30">+B27/B7</f>
        <v>0.7989342720740705</v>
      </c>
      <c r="C30" s="8">
        <f t="shared" si="5"/>
        <v>0.05032157749664287</v>
      </c>
      <c r="D30" s="8">
        <f t="shared" si="5"/>
        <v>1.1865690759377858</v>
      </c>
      <c r="E30" s="8">
        <f t="shared" si="5"/>
        <v>0.6915366549236706</v>
      </c>
      <c r="F30" s="8">
        <f t="shared" si="5"/>
        <v>3.895082994049483</v>
      </c>
      <c r="G30" s="9">
        <f t="shared" si="5"/>
        <v>12.14236111111111</v>
      </c>
      <c r="H30" s="8">
        <f t="shared" si="5"/>
        <v>0.7044464071119347</v>
      </c>
      <c r="I30" s="8">
        <f t="shared" si="5"/>
        <v>0.09629459450589123</v>
      </c>
      <c r="J30" s="8">
        <f t="shared" si="5"/>
        <v>1.184491424426136</v>
      </c>
      <c r="K30" s="8">
        <f t="shared" si="5"/>
        <v>0.7351322244824697</v>
      </c>
      <c r="L30" s="8">
        <f t="shared" si="5"/>
        <v>3.6350184956843403</v>
      </c>
      <c r="M30" s="9">
        <f t="shared" si="5"/>
        <v>11.37171052631579</v>
      </c>
    </row>
    <row r="31" spans="1:13" ht="13.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36" t="s">
        <v>47</v>
      </c>
      <c r="B32" s="3">
        <v>34416</v>
      </c>
      <c r="C32" s="4">
        <v>553</v>
      </c>
      <c r="D32" s="4">
        <v>33863</v>
      </c>
      <c r="E32" s="4">
        <v>18407</v>
      </c>
      <c r="F32" s="4">
        <v>12241</v>
      </c>
      <c r="G32" s="5">
        <v>3214</v>
      </c>
      <c r="H32" s="53">
        <v>51990</v>
      </c>
      <c r="I32" s="53">
        <v>2379</v>
      </c>
      <c r="J32" s="53">
        <v>49611</v>
      </c>
      <c r="K32" s="53">
        <v>28359</v>
      </c>
      <c r="L32" s="53">
        <v>17927</v>
      </c>
      <c r="M32" s="68">
        <v>3325</v>
      </c>
    </row>
    <row r="33" spans="1:13" ht="15" customHeight="1">
      <c r="A33" s="105" t="s">
        <v>13</v>
      </c>
      <c r="B33" s="3">
        <f>+B32/$B$32*100</f>
        <v>100</v>
      </c>
      <c r="C33" s="8">
        <f>+C32/$B$32*100</f>
        <v>1.6068107856810787</v>
      </c>
      <c r="D33" s="8">
        <f>+D32/$B$32*100</f>
        <v>98.39318921431892</v>
      </c>
      <c r="E33" s="8">
        <f>E32/D32*100</f>
        <v>54.357263089507725</v>
      </c>
      <c r="F33" s="8">
        <f>F32/D32*100</f>
        <v>36.14859876561439</v>
      </c>
      <c r="G33" s="9">
        <f>G32/D32*100</f>
        <v>9.491185069249623</v>
      </c>
      <c r="H33" s="6">
        <f>+H32/$H$32*100</f>
        <v>100</v>
      </c>
      <c r="I33" s="14">
        <f>+I32/$H$32*100</f>
        <v>4.575879976918638</v>
      </c>
      <c r="J33" s="14">
        <f>+J32/$H$32*100</f>
        <v>95.42412002308136</v>
      </c>
      <c r="K33" s="8">
        <f>K32/J32*100</f>
        <v>57.16272600834492</v>
      </c>
      <c r="L33" s="8">
        <f>L32/J32*100</f>
        <v>36.13513132168269</v>
      </c>
      <c r="M33" s="9">
        <f>M32/J32*100</f>
        <v>6.702142669972385</v>
      </c>
    </row>
    <row r="34" spans="1:13" ht="15" customHeight="1">
      <c r="A34" s="105" t="s">
        <v>18</v>
      </c>
      <c r="B34" s="12">
        <f aca="true" t="shared" si="6" ref="B34:M34">+B32/B7</f>
        <v>0.8298210927327965</v>
      </c>
      <c r="C34" s="8">
        <f t="shared" si="6"/>
        <v>0.039084034207364476</v>
      </c>
      <c r="D34" s="8">
        <f t="shared" si="6"/>
        <v>1.2392680695333944</v>
      </c>
      <c r="E34" s="8">
        <f t="shared" si="6"/>
        <v>0.7719761784935414</v>
      </c>
      <c r="F34" s="8">
        <f t="shared" si="6"/>
        <v>3.833698715941121</v>
      </c>
      <c r="G34" s="9">
        <f t="shared" si="6"/>
        <v>11.159722222222221</v>
      </c>
      <c r="H34" s="8">
        <f t="shared" si="6"/>
        <v>0.7527473323005198</v>
      </c>
      <c r="I34" s="8">
        <f t="shared" si="6"/>
        <v>0.07807935934884637</v>
      </c>
      <c r="J34" s="8">
        <f t="shared" si="6"/>
        <v>1.2853256645422042</v>
      </c>
      <c r="K34" s="8">
        <f t="shared" si="6"/>
        <v>0.8483606557377049</v>
      </c>
      <c r="L34" s="8">
        <f t="shared" si="6"/>
        <v>3.6841348129880807</v>
      </c>
      <c r="M34" s="9">
        <f t="shared" si="6"/>
        <v>10.9375</v>
      </c>
    </row>
    <row r="35" spans="1:13" ht="13.5" customHeight="1">
      <c r="A35" s="51"/>
      <c r="B35" s="11"/>
      <c r="C35" s="6"/>
      <c r="D35" s="6"/>
      <c r="E35" s="6"/>
      <c r="F35" s="6"/>
      <c r="G35" s="7"/>
      <c r="H35" s="6"/>
      <c r="I35" s="6"/>
      <c r="J35" s="6"/>
      <c r="K35" s="6"/>
      <c r="L35" s="6"/>
      <c r="M35" s="7"/>
    </row>
    <row r="36" spans="1:13" ht="15" customHeight="1">
      <c r="A36" s="49" t="s">
        <v>73</v>
      </c>
      <c r="B36" s="40">
        <v>2185</v>
      </c>
      <c r="C36" s="43">
        <v>409</v>
      </c>
      <c r="D36" s="43">
        <v>1776</v>
      </c>
      <c r="E36" s="43">
        <v>1274</v>
      </c>
      <c r="F36" s="43">
        <v>430</v>
      </c>
      <c r="G36" s="57">
        <v>72</v>
      </c>
      <c r="H36" s="77">
        <v>4571</v>
      </c>
      <c r="I36" s="77">
        <v>1424</v>
      </c>
      <c r="J36" s="77">
        <v>3146</v>
      </c>
      <c r="K36" s="77">
        <v>2291</v>
      </c>
      <c r="L36" s="77">
        <v>753</v>
      </c>
      <c r="M36" s="72">
        <v>103</v>
      </c>
    </row>
    <row r="37" spans="1:13" ht="15" customHeight="1">
      <c r="A37" s="105" t="s">
        <v>13</v>
      </c>
      <c r="B37" s="19">
        <f>+B36/$B$36*100</f>
        <v>100</v>
      </c>
      <c r="C37" s="8">
        <f>+C36/$B$36*100</f>
        <v>18.718535469107554</v>
      </c>
      <c r="D37" s="8">
        <f>+D36/$B$36*100</f>
        <v>81.28146453089245</v>
      </c>
      <c r="E37" s="8">
        <f>E36/D36*100</f>
        <v>71.73423423423422</v>
      </c>
      <c r="F37" s="8">
        <f>F36/D36*100</f>
        <v>24.21171171171171</v>
      </c>
      <c r="G37" s="9">
        <f>G36/D36*100</f>
        <v>4.054054054054054</v>
      </c>
      <c r="H37" s="20">
        <f>+H36/$H$36*100</f>
        <v>100</v>
      </c>
      <c r="I37" s="14">
        <f>+I36/$H$36*100</f>
        <v>31.152920586304965</v>
      </c>
      <c r="J37" s="14">
        <f>+J36/$H$36*100</f>
        <v>68.8252023627215</v>
      </c>
      <c r="K37" s="8">
        <f>K36/J36*100</f>
        <v>72.822631913541</v>
      </c>
      <c r="L37" s="8">
        <f>L36/J36*100</f>
        <v>23.935155753337572</v>
      </c>
      <c r="M37" s="9">
        <f>M36/J36*100</f>
        <v>3.273998728544183</v>
      </c>
    </row>
    <row r="38" spans="1:13" ht="15" customHeight="1">
      <c r="A38" s="105" t="s">
        <v>19</v>
      </c>
      <c r="B38" s="12">
        <f aca="true" t="shared" si="7" ref="B38:M38">+B36/B32*100</f>
        <v>6.348791259879126</v>
      </c>
      <c r="C38" s="8">
        <f t="shared" si="7"/>
        <v>73.96021699819168</v>
      </c>
      <c r="D38" s="8">
        <f t="shared" si="7"/>
        <v>5.244662315801907</v>
      </c>
      <c r="E38" s="8">
        <f t="shared" si="7"/>
        <v>6.921279947845928</v>
      </c>
      <c r="F38" s="8">
        <f t="shared" si="7"/>
        <v>3.5127849031941834</v>
      </c>
      <c r="G38" s="9">
        <f t="shared" si="7"/>
        <v>2.24019912881145</v>
      </c>
      <c r="H38" s="8">
        <f t="shared" si="7"/>
        <v>8.792075399115214</v>
      </c>
      <c r="I38" s="8">
        <f t="shared" si="7"/>
        <v>59.857082807902486</v>
      </c>
      <c r="J38" s="8">
        <f t="shared" si="7"/>
        <v>6.341335590897181</v>
      </c>
      <c r="K38" s="8">
        <f t="shared" si="7"/>
        <v>8.078564124263902</v>
      </c>
      <c r="L38" s="8">
        <f t="shared" si="7"/>
        <v>4.200368159759023</v>
      </c>
      <c r="M38" s="9">
        <f t="shared" si="7"/>
        <v>3.0977443609022557</v>
      </c>
    </row>
    <row r="39" spans="1:13" ht="15" customHeight="1">
      <c r="A39" s="105" t="s">
        <v>18</v>
      </c>
      <c r="B39" s="12">
        <f aca="true" t="shared" si="8" ref="B39:M39">+B36/B7</f>
        <v>0.05268360900805324</v>
      </c>
      <c r="C39" s="8">
        <f t="shared" si="8"/>
        <v>0.028906636511414233</v>
      </c>
      <c r="D39" s="8">
        <f t="shared" si="8"/>
        <v>0.06499542543458371</v>
      </c>
      <c r="E39" s="8">
        <f t="shared" si="8"/>
        <v>0.05343063244422077</v>
      </c>
      <c r="F39" s="8">
        <f t="shared" si="8"/>
        <v>0.13466958972752896</v>
      </c>
      <c r="G39" s="9">
        <f t="shared" si="8"/>
        <v>0.25</v>
      </c>
      <c r="H39" s="8">
        <f t="shared" si="8"/>
        <v>0.06618211302069005</v>
      </c>
      <c r="I39" s="8">
        <f t="shared" si="8"/>
        <v>0.04673602678131872</v>
      </c>
      <c r="J39" s="8">
        <f t="shared" si="8"/>
        <v>0.0815068138245505</v>
      </c>
      <c r="K39" s="8">
        <f t="shared" si="8"/>
        <v>0.06853535957879622</v>
      </c>
      <c r="L39" s="8">
        <f t="shared" si="8"/>
        <v>0.15474722564734894</v>
      </c>
      <c r="M39" s="9">
        <f t="shared" si="8"/>
        <v>0.33881578947368424</v>
      </c>
    </row>
    <row r="40" spans="1:13" ht="13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36" t="s">
        <v>45</v>
      </c>
      <c r="B41" s="3">
        <v>30281</v>
      </c>
      <c r="C41" s="4">
        <v>39</v>
      </c>
      <c r="D41" s="4">
        <v>30242</v>
      </c>
      <c r="E41" s="4">
        <v>16268</v>
      </c>
      <c r="F41" s="4">
        <v>11122</v>
      </c>
      <c r="G41" s="5">
        <v>2852</v>
      </c>
      <c r="H41" s="53">
        <v>41703</v>
      </c>
      <c r="I41" s="53">
        <v>25</v>
      </c>
      <c r="J41" s="53">
        <v>41678</v>
      </c>
      <c r="K41" s="53">
        <v>23868</v>
      </c>
      <c r="L41" s="53">
        <v>15315</v>
      </c>
      <c r="M41" s="68">
        <v>2495</v>
      </c>
    </row>
    <row r="42" spans="1:13" ht="15" customHeight="1">
      <c r="A42" s="105" t="s">
        <v>13</v>
      </c>
      <c r="B42" s="3">
        <f>+B41/$B$41*100</f>
        <v>100</v>
      </c>
      <c r="C42" s="8">
        <f>+C41/$B$41*100</f>
        <v>0.12879363297117002</v>
      </c>
      <c r="D42" s="8">
        <f>+D41/$B$41*100</f>
        <v>99.87120636702883</v>
      </c>
      <c r="E42" s="8">
        <f>E41/D41*100</f>
        <v>53.792738575491036</v>
      </c>
      <c r="F42" s="8">
        <f>F41/D41*100</f>
        <v>36.776668209774485</v>
      </c>
      <c r="G42" s="9">
        <f>G41/D41*100</f>
        <v>9.430593214734476</v>
      </c>
      <c r="H42" s="6">
        <f>+H41/$H$41*100</f>
        <v>100</v>
      </c>
      <c r="I42" s="14">
        <f>+I41/$H$41*100</f>
        <v>0.059947725583291374</v>
      </c>
      <c r="J42" s="14">
        <f>+J41/$H$41*100</f>
        <v>99.94005227441671</v>
      </c>
      <c r="K42" s="8">
        <f>K41/J41*100</f>
        <v>57.26762320648784</v>
      </c>
      <c r="L42" s="8">
        <f>L41/J41*100</f>
        <v>36.74600508661644</v>
      </c>
      <c r="M42" s="9">
        <f>M41/J41*100</f>
        <v>5.986371706895724</v>
      </c>
    </row>
    <row r="43" spans="1:13" ht="15" customHeight="1">
      <c r="A43" s="105" t="s">
        <v>17</v>
      </c>
      <c r="B43" s="12">
        <f aca="true" t="shared" si="9" ref="B43:M43">+B41/B32*100</f>
        <v>87.98523942352394</v>
      </c>
      <c r="C43" s="8">
        <f t="shared" si="9"/>
        <v>7.05244122965642</v>
      </c>
      <c r="D43" s="8">
        <f t="shared" si="9"/>
        <v>89.30691315004577</v>
      </c>
      <c r="E43" s="8">
        <f t="shared" si="9"/>
        <v>88.37942087249417</v>
      </c>
      <c r="F43" s="8">
        <f t="shared" si="9"/>
        <v>90.85858998447839</v>
      </c>
      <c r="G43" s="9">
        <f t="shared" si="9"/>
        <v>88.73677660236466</v>
      </c>
      <c r="H43" s="8">
        <f t="shared" si="9"/>
        <v>80.21350259665321</v>
      </c>
      <c r="I43" s="8">
        <f t="shared" si="9"/>
        <v>1.0508617065994117</v>
      </c>
      <c r="J43" s="8">
        <f t="shared" si="9"/>
        <v>84.00959464634859</v>
      </c>
      <c r="K43" s="8">
        <f t="shared" si="9"/>
        <v>84.16375753728975</v>
      </c>
      <c r="L43" s="8">
        <f t="shared" si="9"/>
        <v>85.42979862776818</v>
      </c>
      <c r="M43" s="9">
        <f t="shared" si="9"/>
        <v>75.0375939849624</v>
      </c>
    </row>
    <row r="44" spans="1:13" ht="15" customHeight="1">
      <c r="A44" s="106" t="s">
        <v>18</v>
      </c>
      <c r="B44" s="22">
        <f aca="true" t="shared" si="10" ref="B44:M44">+B41/B7</f>
        <v>0.7301200752278536</v>
      </c>
      <c r="C44" s="23">
        <f t="shared" si="10"/>
        <v>0.002756378542653191</v>
      </c>
      <c r="D44" s="23">
        <f t="shared" si="10"/>
        <v>1.1067520585544373</v>
      </c>
      <c r="E44" s="23">
        <f t="shared" si="10"/>
        <v>0.6822680758262036</v>
      </c>
      <c r="F44" s="23">
        <f t="shared" si="10"/>
        <v>3.483244597557156</v>
      </c>
      <c r="G44" s="24">
        <f t="shared" si="10"/>
        <v>9.902777777777779</v>
      </c>
      <c r="H44" s="23">
        <f t="shared" si="10"/>
        <v>0.6038050009411151</v>
      </c>
      <c r="I44" s="23">
        <f t="shared" si="10"/>
        <v>0.0008205060881551741</v>
      </c>
      <c r="J44" s="23">
        <f t="shared" si="10"/>
        <v>1.079796880667392</v>
      </c>
      <c r="K44" s="23">
        <f t="shared" si="10"/>
        <v>0.7140122053368434</v>
      </c>
      <c r="L44" s="23">
        <f t="shared" si="10"/>
        <v>3.1473489519112205</v>
      </c>
      <c r="M44" s="24">
        <f t="shared" si="10"/>
        <v>8.207236842105264</v>
      </c>
    </row>
    <row r="45" spans="1:13" ht="15" customHeight="1">
      <c r="A45" s="125" t="s">
        <v>43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5" customHeight="1">
      <c r="A46" s="30" t="s">
        <v>20</v>
      </c>
      <c r="B46" s="25"/>
      <c r="C46" s="26"/>
      <c r="D46" s="4">
        <v>63312</v>
      </c>
      <c r="E46" s="4">
        <v>36576</v>
      </c>
      <c r="F46" s="4">
        <v>21922</v>
      </c>
      <c r="G46" s="5">
        <v>4814</v>
      </c>
      <c r="H46" s="26" t="s">
        <v>34</v>
      </c>
      <c r="I46" s="26" t="s">
        <v>34</v>
      </c>
      <c r="J46" s="69">
        <v>86522.89</v>
      </c>
      <c r="K46" s="69">
        <v>51712.68</v>
      </c>
      <c r="L46" s="69">
        <v>30341.07</v>
      </c>
      <c r="M46" s="70">
        <v>4469.14</v>
      </c>
    </row>
    <row r="47" spans="1:13" ht="15" customHeight="1">
      <c r="A47" s="105" t="s">
        <v>9</v>
      </c>
      <c r="B47" s="25"/>
      <c r="C47" s="26"/>
      <c r="D47" s="4">
        <f>+D46/$D$46*100</f>
        <v>100</v>
      </c>
      <c r="E47" s="8">
        <f>+E46/$D$46*100</f>
        <v>57.77103866565581</v>
      </c>
      <c r="F47" s="8">
        <f>+F46/$D$46*100</f>
        <v>34.62534748546879</v>
      </c>
      <c r="G47" s="9">
        <f>+G46/$D$46*100</f>
        <v>7.603613848875411</v>
      </c>
      <c r="H47" s="26"/>
      <c r="I47" s="26"/>
      <c r="J47" s="4">
        <f>+J46/$J$46*100</f>
        <v>100</v>
      </c>
      <c r="K47" s="8">
        <f>+K46/$J$46*100</f>
        <v>59.76762912103375</v>
      </c>
      <c r="L47" s="8">
        <f>+L46/$J$46*100</f>
        <v>35.067101896388344</v>
      </c>
      <c r="M47" s="9">
        <f>+M46/$J$46*100</f>
        <v>5.1652689825779055</v>
      </c>
    </row>
    <row r="48" spans="1:13" ht="15" customHeight="1">
      <c r="A48" s="50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49" t="s">
        <v>42</v>
      </c>
      <c r="B49" s="27"/>
      <c r="C49" s="28"/>
      <c r="D49" s="10">
        <v>212.6</v>
      </c>
      <c r="E49" s="10">
        <v>227.8</v>
      </c>
      <c r="F49" s="10">
        <v>200.3</v>
      </c>
      <c r="G49" s="95">
        <v>173.2</v>
      </c>
      <c r="H49" s="96"/>
      <c r="I49" s="96"/>
      <c r="J49" s="69">
        <v>210.14</v>
      </c>
      <c r="K49" s="69">
        <v>218.89</v>
      </c>
      <c r="L49" s="69">
        <v>200.26</v>
      </c>
      <c r="M49" s="70">
        <v>186.36</v>
      </c>
    </row>
    <row r="50" spans="1:13" ht="15" customHeight="1">
      <c r="A50" s="52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49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5" t="s">
        <v>22</v>
      </c>
      <c r="B52" s="25"/>
      <c r="C52" s="26"/>
      <c r="D52" s="4">
        <v>26135</v>
      </c>
      <c r="E52" s="4">
        <v>22699</v>
      </c>
      <c r="F52" s="4">
        <v>3154</v>
      </c>
      <c r="G52" s="5">
        <v>282</v>
      </c>
      <c r="H52" s="26"/>
      <c r="I52" s="26"/>
      <c r="J52" s="77">
        <v>31219</v>
      </c>
      <c r="K52" s="77">
        <v>27132</v>
      </c>
      <c r="L52" s="77">
        <v>3853</v>
      </c>
      <c r="M52" s="72">
        <v>234</v>
      </c>
    </row>
    <row r="53" spans="1:13" ht="15" customHeight="1">
      <c r="A53" s="105" t="s">
        <v>23</v>
      </c>
      <c r="B53" s="25"/>
      <c r="C53" s="26"/>
      <c r="D53" s="8">
        <f>+D52/D7*100</f>
        <v>95.64501372369625</v>
      </c>
      <c r="E53" s="8">
        <f>+E52/E7*100</f>
        <v>95.1979533635296</v>
      </c>
      <c r="F53" s="8">
        <f>+F52/F7*100</f>
        <v>98.77857813968055</v>
      </c>
      <c r="G53" s="9">
        <f>+G52/G7*100</f>
        <v>97.91666666666666</v>
      </c>
      <c r="H53" s="26"/>
      <c r="I53" s="26"/>
      <c r="J53" s="8">
        <f>+J52/J7*100</f>
        <v>80.88242914140629</v>
      </c>
      <c r="K53" s="8">
        <f>+K52/K7*100</f>
        <v>81.16549000837621</v>
      </c>
      <c r="L53" s="8">
        <f>+L52/L7*100</f>
        <v>79.18207973695027</v>
      </c>
      <c r="M53" s="9">
        <f>+M52/M7*100</f>
        <v>76.97368421052632</v>
      </c>
    </row>
    <row r="54" spans="1:13" ht="15" customHeight="1">
      <c r="A54" s="105" t="s">
        <v>24</v>
      </c>
      <c r="B54" s="25"/>
      <c r="C54" s="26"/>
      <c r="D54" s="4">
        <v>24116</v>
      </c>
      <c r="E54" s="4">
        <v>13810</v>
      </c>
      <c r="F54" s="4">
        <v>8527</v>
      </c>
      <c r="G54" s="5">
        <v>1778</v>
      </c>
      <c r="H54" s="26"/>
      <c r="I54" s="26"/>
      <c r="J54" s="77">
        <v>31873</v>
      </c>
      <c r="K54" s="77">
        <v>18861</v>
      </c>
      <c r="L54" s="77">
        <v>11329</v>
      </c>
      <c r="M54" s="72">
        <v>1684</v>
      </c>
    </row>
    <row r="55" spans="1:13" ht="15" customHeight="1">
      <c r="A55" s="105" t="s">
        <v>25</v>
      </c>
      <c r="B55" s="25"/>
      <c r="C55" s="26"/>
      <c r="D55" s="8">
        <f>+D54/D41*100</f>
        <v>79.74340321407314</v>
      </c>
      <c r="E55" s="8">
        <f>+E54/E41*100</f>
        <v>84.89058273911975</v>
      </c>
      <c r="F55" s="8">
        <f>+F54/F41*100</f>
        <v>76.66786549181802</v>
      </c>
      <c r="G55" s="9">
        <f>+G54/G41*100</f>
        <v>62.342215988779806</v>
      </c>
      <c r="H55" s="26"/>
      <c r="I55" s="26"/>
      <c r="J55" s="8">
        <f>+J54/J41*100</f>
        <v>76.47439896348193</v>
      </c>
      <c r="K55" s="8">
        <f>+K54/K41*100</f>
        <v>79.02212166918049</v>
      </c>
      <c r="L55" s="8">
        <f>+L54/L41*100</f>
        <v>73.97322886059419</v>
      </c>
      <c r="M55" s="9">
        <f>+M54/M41*100</f>
        <v>67.49498997995993</v>
      </c>
    </row>
    <row r="56" spans="1:13" ht="11.25" customHeight="1">
      <c r="A56" s="50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ht="15" customHeight="1">
      <c r="A58" s="54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5" t="s">
        <v>22</v>
      </c>
      <c r="B59" s="3">
        <v>14947</v>
      </c>
      <c r="C59" s="4">
        <v>1218</v>
      </c>
      <c r="D59" s="4">
        <v>13729</v>
      </c>
      <c r="E59" s="4">
        <v>10878</v>
      </c>
      <c r="F59" s="4">
        <v>2603</v>
      </c>
      <c r="G59" s="5">
        <v>248</v>
      </c>
      <c r="H59" s="53">
        <v>29150</v>
      </c>
      <c r="I59" s="53">
        <v>6119</v>
      </c>
      <c r="J59" s="53">
        <v>23031</v>
      </c>
      <c r="K59" s="53">
        <v>18922</v>
      </c>
      <c r="L59" s="53">
        <v>3868</v>
      </c>
      <c r="M59" s="68">
        <v>241</v>
      </c>
    </row>
    <row r="60" spans="1:13" ht="15" customHeight="1">
      <c r="A60" s="105" t="s">
        <v>11</v>
      </c>
      <c r="B60" s="12">
        <f aca="true" t="shared" si="11" ref="B60:M60">+B59/B7*100</f>
        <v>36.03944640015431</v>
      </c>
      <c r="C60" s="8">
        <f t="shared" si="11"/>
        <v>8.60838221782458</v>
      </c>
      <c r="D60" s="8">
        <f t="shared" si="11"/>
        <v>50.24336688014639</v>
      </c>
      <c r="E60" s="8">
        <f t="shared" si="11"/>
        <v>45.621540010065424</v>
      </c>
      <c r="F60" s="8">
        <f t="shared" si="11"/>
        <v>81.52207954901347</v>
      </c>
      <c r="G60" s="9">
        <f t="shared" si="11"/>
        <v>86.11111111111111</v>
      </c>
      <c r="H60" s="8">
        <f t="shared" si="11"/>
        <v>42.2053947616083</v>
      </c>
      <c r="I60" s="8">
        <f t="shared" si="11"/>
        <v>20.08270701368604</v>
      </c>
      <c r="J60" s="8">
        <f t="shared" si="11"/>
        <v>59.6688947613866</v>
      </c>
      <c r="K60" s="8">
        <f t="shared" si="11"/>
        <v>56.605241115232744</v>
      </c>
      <c r="L60" s="8">
        <f t="shared" si="11"/>
        <v>79.49034114262228</v>
      </c>
      <c r="M60" s="9">
        <f t="shared" si="11"/>
        <v>79.27631578947368</v>
      </c>
    </row>
    <row r="61" spans="1:13" ht="15" customHeight="1">
      <c r="A61" s="105" t="s">
        <v>26</v>
      </c>
      <c r="B61" s="3">
        <v>40734</v>
      </c>
      <c r="C61" s="4">
        <v>2102</v>
      </c>
      <c r="D61" s="4">
        <v>38632</v>
      </c>
      <c r="E61" s="4">
        <v>25847</v>
      </c>
      <c r="F61" s="4">
        <v>10962</v>
      </c>
      <c r="G61" s="5">
        <v>1823</v>
      </c>
      <c r="H61" s="53">
        <v>71971</v>
      </c>
      <c r="I61" s="53">
        <v>10595</v>
      </c>
      <c r="J61" s="53">
        <v>61376</v>
      </c>
      <c r="K61" s="53">
        <v>44321</v>
      </c>
      <c r="L61" s="53">
        <v>15448</v>
      </c>
      <c r="M61" s="68">
        <v>1607</v>
      </c>
    </row>
    <row r="62" spans="1:13" ht="15" customHeight="1">
      <c r="A62" s="105" t="s">
        <v>9</v>
      </c>
      <c r="B62" s="3">
        <f>+B61/$B$61*100</f>
        <v>100</v>
      </c>
      <c r="C62" s="8">
        <f>+C61/$B$61*100</f>
        <v>5.1603083419256635</v>
      </c>
      <c r="D62" s="8">
        <f>+D61/$B$61*100</f>
        <v>94.83969165807433</v>
      </c>
      <c r="E62" s="8">
        <f>E61/D61*100</f>
        <v>66.90567405259888</v>
      </c>
      <c r="F62" s="8">
        <f>F61/D61*100</f>
        <v>28.37544004969973</v>
      </c>
      <c r="G62" s="9">
        <f>G61/D61*100</f>
        <v>4.718885897701387</v>
      </c>
      <c r="H62" s="10">
        <f>+H61/$H$61*100</f>
        <v>100</v>
      </c>
      <c r="I62" s="8">
        <f>+I61/$H$61*100</f>
        <v>14.721207152881021</v>
      </c>
      <c r="J62" s="8">
        <f>+J61/$H$61*100</f>
        <v>85.27879284711898</v>
      </c>
      <c r="K62" s="8">
        <f>K61/J61*100</f>
        <v>72.2122653806048</v>
      </c>
      <c r="L62" s="8">
        <f>L61/J61*100</f>
        <v>25.169447340980188</v>
      </c>
      <c r="M62" s="9">
        <f>M61/J61*100</f>
        <v>2.618287278415016</v>
      </c>
    </row>
    <row r="63" spans="1:13" ht="15" customHeight="1">
      <c r="A63" s="105" t="s">
        <v>27</v>
      </c>
      <c r="B63" s="12">
        <f aca="true" t="shared" si="12" ref="B63:M63">+B61/B7</f>
        <v>0.9821574962627189</v>
      </c>
      <c r="C63" s="8">
        <f t="shared" si="12"/>
        <v>0.14856173581171814</v>
      </c>
      <c r="D63" s="8">
        <f t="shared" si="12"/>
        <v>1.4137968892955168</v>
      </c>
      <c r="E63" s="8">
        <f t="shared" si="12"/>
        <v>1.0840043616842812</v>
      </c>
      <c r="F63" s="8">
        <f t="shared" si="12"/>
        <v>3.43313498277482</v>
      </c>
      <c r="G63" s="9">
        <f t="shared" si="12"/>
        <v>6.329861111111111</v>
      </c>
      <c r="H63" s="8">
        <f t="shared" si="12"/>
        <v>1.0420461291209984</v>
      </c>
      <c r="I63" s="8">
        <f t="shared" si="12"/>
        <v>0.3477304801601628</v>
      </c>
      <c r="J63" s="8">
        <f t="shared" si="12"/>
        <v>1.5901342038447588</v>
      </c>
      <c r="K63" s="8">
        <f t="shared" si="12"/>
        <v>1.3258645446930717</v>
      </c>
      <c r="L63" s="8">
        <f t="shared" si="12"/>
        <v>3.174681463214139</v>
      </c>
      <c r="M63" s="9">
        <f t="shared" si="12"/>
        <v>5.286184210526316</v>
      </c>
    </row>
    <row r="64" spans="1:13" ht="9" customHeight="1">
      <c r="A64" s="50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36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ht="15" customHeight="1">
      <c r="A66" s="105" t="s">
        <v>29</v>
      </c>
      <c r="B66" s="40">
        <v>16773</v>
      </c>
      <c r="C66" s="43">
        <v>4123</v>
      </c>
      <c r="D66" s="43">
        <v>12650</v>
      </c>
      <c r="E66" s="43">
        <v>10890</v>
      </c>
      <c r="F66" s="43">
        <v>1609</v>
      </c>
      <c r="G66" s="57">
        <v>151</v>
      </c>
      <c r="H66" s="53">
        <v>20802</v>
      </c>
      <c r="I66" s="53">
        <v>5920</v>
      </c>
      <c r="J66" s="53">
        <v>14882</v>
      </c>
      <c r="K66" s="53">
        <v>12700</v>
      </c>
      <c r="L66" s="53">
        <v>2062</v>
      </c>
      <c r="M66" s="68">
        <v>120</v>
      </c>
    </row>
    <row r="67" spans="1:13" ht="15" customHeight="1">
      <c r="A67" s="105" t="s">
        <v>11</v>
      </c>
      <c r="B67" s="12">
        <f aca="true" t="shared" si="13" ref="B67:M67">+B66/B7*100</f>
        <v>40.44220475478613</v>
      </c>
      <c r="C67" s="8">
        <f t="shared" si="13"/>
        <v>29.139868541946427</v>
      </c>
      <c r="D67" s="8">
        <f t="shared" si="13"/>
        <v>46.29460201280878</v>
      </c>
      <c r="E67" s="8">
        <f t="shared" si="13"/>
        <v>45.67186713638651</v>
      </c>
      <c r="F67" s="8">
        <f t="shared" si="13"/>
        <v>50.391481365487</v>
      </c>
      <c r="G67" s="9">
        <f t="shared" si="13"/>
        <v>52.43055555555556</v>
      </c>
      <c r="H67" s="8">
        <f t="shared" si="13"/>
        <v>30.118580508781328</v>
      </c>
      <c r="I67" s="8">
        <f t="shared" si="13"/>
        <v>19.429584167514523</v>
      </c>
      <c r="J67" s="8">
        <f t="shared" si="13"/>
        <v>38.55640188610809</v>
      </c>
      <c r="K67" s="8">
        <f t="shared" si="13"/>
        <v>37.99210242910135</v>
      </c>
      <c r="L67" s="8">
        <f t="shared" si="13"/>
        <v>42.37566789971229</v>
      </c>
      <c r="M67" s="9">
        <f t="shared" si="13"/>
        <v>39.473684210526315</v>
      </c>
    </row>
    <row r="68" spans="1:13" ht="15" customHeight="1">
      <c r="A68" s="105" t="s">
        <v>30</v>
      </c>
      <c r="B68" s="40">
        <v>37536</v>
      </c>
      <c r="C68" s="43">
        <v>7650</v>
      </c>
      <c r="D68" s="43">
        <v>29886</v>
      </c>
      <c r="E68" s="43">
        <v>24137</v>
      </c>
      <c r="F68" s="43">
        <v>5070</v>
      </c>
      <c r="G68" s="57">
        <v>679</v>
      </c>
      <c r="H68" s="53">
        <v>48502</v>
      </c>
      <c r="I68" s="53">
        <v>11842</v>
      </c>
      <c r="J68" s="53">
        <v>36660</v>
      </c>
      <c r="K68" s="53">
        <v>29891</v>
      </c>
      <c r="L68" s="53">
        <v>6302</v>
      </c>
      <c r="M68" s="68">
        <v>467</v>
      </c>
    </row>
    <row r="69" spans="1:13" ht="15" customHeight="1">
      <c r="A69" s="105" t="s">
        <v>13</v>
      </c>
      <c r="B69" s="3">
        <f>+B68/$B$68*100</f>
        <v>100</v>
      </c>
      <c r="C69" s="8">
        <f>+C68/$B$68*100</f>
        <v>20.380434782608695</v>
      </c>
      <c r="D69" s="8">
        <f>+D68/$B$68*100</f>
        <v>79.61956521739131</v>
      </c>
      <c r="E69" s="8">
        <f>E68/D68*100</f>
        <v>80.76356822592518</v>
      </c>
      <c r="F69" s="8">
        <f>F68/D68*100</f>
        <v>16.96446496687412</v>
      </c>
      <c r="G69" s="9">
        <f>G68/D68*100</f>
        <v>2.271966807200696</v>
      </c>
      <c r="H69" s="10">
        <f>+H68/$H$68*100</f>
        <v>100</v>
      </c>
      <c r="I69" s="8">
        <f>+I68/$H$68*100</f>
        <v>24.41548802111253</v>
      </c>
      <c r="J69" s="8">
        <f>+J68/$H$68*100</f>
        <v>75.58451197888746</v>
      </c>
      <c r="K69" s="8">
        <f>K68/J68*100</f>
        <v>81.53573376977631</v>
      </c>
      <c r="L69" s="8">
        <f>L68/J68*100</f>
        <v>17.190398254228043</v>
      </c>
      <c r="M69" s="9">
        <f>M68/J68*100</f>
        <v>1.2738679759956355</v>
      </c>
    </row>
    <row r="70" spans="1:13" ht="15" customHeight="1">
      <c r="A70" s="105" t="s">
        <v>38</v>
      </c>
      <c r="B70" s="12">
        <f aca="true" t="shared" si="14" ref="B70:M70">+B68/B7</f>
        <v>0.9050489463278198</v>
      </c>
      <c r="C70" s="8">
        <f t="shared" si="14"/>
        <v>0.5406742525973567</v>
      </c>
      <c r="D70" s="8">
        <f t="shared" si="14"/>
        <v>1.0937236962488563</v>
      </c>
      <c r="E70" s="8">
        <f t="shared" si="14"/>
        <v>1.012288206676732</v>
      </c>
      <c r="F70" s="8">
        <f t="shared" si="14"/>
        <v>1.5878484184152835</v>
      </c>
      <c r="G70" s="9">
        <f t="shared" si="14"/>
        <v>2.357638888888889</v>
      </c>
      <c r="H70" s="8">
        <f t="shared" si="14"/>
        <v>0.7022456455325988</v>
      </c>
      <c r="I70" s="8">
        <f t="shared" si="14"/>
        <v>0.38865732383734286</v>
      </c>
      <c r="J70" s="8">
        <f t="shared" si="14"/>
        <v>0.949790144567076</v>
      </c>
      <c r="K70" s="8">
        <f t="shared" si="14"/>
        <v>0.8941904989828886</v>
      </c>
      <c r="L70" s="8">
        <f t="shared" si="14"/>
        <v>1.295108919030004</v>
      </c>
      <c r="M70" s="9">
        <f t="shared" si="14"/>
        <v>1.5361842105263157</v>
      </c>
    </row>
    <row r="71" spans="1:13" ht="9.75" customHeight="1">
      <c r="A71" s="50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36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ht="15" customHeight="1">
      <c r="A73" s="105" t="s">
        <v>29</v>
      </c>
      <c r="B73" s="3">
        <v>30842</v>
      </c>
      <c r="C73" s="4">
        <v>8486</v>
      </c>
      <c r="D73" s="4">
        <v>22356</v>
      </c>
      <c r="E73" s="4">
        <v>19450</v>
      </c>
      <c r="F73" s="4">
        <v>2671</v>
      </c>
      <c r="G73" s="5">
        <v>235</v>
      </c>
      <c r="H73" s="53">
        <v>34723</v>
      </c>
      <c r="I73" s="53">
        <v>11439</v>
      </c>
      <c r="J73" s="53">
        <v>23284</v>
      </c>
      <c r="K73" s="53">
        <v>19973</v>
      </c>
      <c r="L73" s="53">
        <v>3110</v>
      </c>
      <c r="M73" s="68">
        <v>201</v>
      </c>
    </row>
    <row r="74" spans="1:13" ht="15" customHeight="1">
      <c r="A74" s="105" t="s">
        <v>32</v>
      </c>
      <c r="B74" s="12">
        <f aca="true" t="shared" si="15" ref="B74:M74">+B73/B7*100</f>
        <v>74.36466219800357</v>
      </c>
      <c r="C74" s="8">
        <f t="shared" si="15"/>
        <v>59.9759700332179</v>
      </c>
      <c r="D74" s="8">
        <f t="shared" si="15"/>
        <v>81.81518755718207</v>
      </c>
      <c r="E74" s="8">
        <f t="shared" si="15"/>
        <v>81.57188391209529</v>
      </c>
      <c r="F74" s="8">
        <f t="shared" si="15"/>
        <v>83.65173817726276</v>
      </c>
      <c r="G74" s="9">
        <f t="shared" si="15"/>
        <v>81.59722222222221</v>
      </c>
      <c r="H74" s="8">
        <f t="shared" si="15"/>
        <v>50.274371262686955</v>
      </c>
      <c r="I74" s="8">
        <f t="shared" si="15"/>
        <v>37.54307656962815</v>
      </c>
      <c r="J74" s="8">
        <f t="shared" si="15"/>
        <v>60.32436913829732</v>
      </c>
      <c r="K74" s="8">
        <f t="shared" si="15"/>
        <v>59.7493119540505</v>
      </c>
      <c r="L74" s="8">
        <f t="shared" si="15"/>
        <v>63.91286477599672</v>
      </c>
      <c r="M74" s="9">
        <f t="shared" si="15"/>
        <v>66.11842105263158</v>
      </c>
    </row>
    <row r="75" spans="1:13" ht="15" customHeight="1">
      <c r="A75" s="105" t="s">
        <v>57</v>
      </c>
      <c r="B75" s="3">
        <v>207403</v>
      </c>
      <c r="C75" s="4">
        <v>41412</v>
      </c>
      <c r="D75" s="4">
        <v>165991</v>
      </c>
      <c r="E75" s="4">
        <v>133692</v>
      </c>
      <c r="F75" s="4">
        <v>28597</v>
      </c>
      <c r="G75" s="5">
        <v>3702</v>
      </c>
      <c r="H75" s="53">
        <v>173167</v>
      </c>
      <c r="I75" s="53">
        <v>46388</v>
      </c>
      <c r="J75" s="53">
        <v>126779</v>
      </c>
      <c r="K75" s="53">
        <v>102850</v>
      </c>
      <c r="L75" s="53">
        <v>22254</v>
      </c>
      <c r="M75" s="68">
        <v>1675</v>
      </c>
    </row>
    <row r="76" spans="1:13" ht="15" customHeight="1">
      <c r="A76" s="105" t="s">
        <v>9</v>
      </c>
      <c r="B76" s="3">
        <f>+B75/$B$75*100</f>
        <v>100</v>
      </c>
      <c r="C76" s="8">
        <f>+C75/$B$75*100</f>
        <v>19.966924297141315</v>
      </c>
      <c r="D76" s="8">
        <f>+D75/$B$75*100</f>
        <v>80.03307570285868</v>
      </c>
      <c r="E76" s="8">
        <f>E75/D75*100</f>
        <v>80.54171611713889</v>
      </c>
      <c r="F76" s="8">
        <f>F75/D75*100</f>
        <v>17.228042484231075</v>
      </c>
      <c r="G76" s="9">
        <f>G75/D75*100</f>
        <v>2.2302413986300462</v>
      </c>
      <c r="H76" s="10">
        <f>+H75/$H$75*100</f>
        <v>100</v>
      </c>
      <c r="I76" s="8">
        <f>+I75/$H$75*100</f>
        <v>26.78801388255268</v>
      </c>
      <c r="J76" s="8">
        <f>+J75/$H$75*100</f>
        <v>73.21198611744731</v>
      </c>
      <c r="K76" s="8">
        <f>K75/J75*100</f>
        <v>81.12542298014655</v>
      </c>
      <c r="L76" s="8">
        <f>L75/J75*100</f>
        <v>17.553380291688686</v>
      </c>
      <c r="M76" s="9">
        <f>M75/J75*100</f>
        <v>1.3211967281647592</v>
      </c>
    </row>
    <row r="77" spans="1:13" ht="15" customHeight="1">
      <c r="A77" s="105" t="s">
        <v>39</v>
      </c>
      <c r="B77" s="12">
        <f aca="true" t="shared" si="16" ref="B77:M77">+B75/B7</f>
        <v>5.000795679220716</v>
      </c>
      <c r="C77" s="8">
        <f t="shared" si="16"/>
        <v>2.9268499540603576</v>
      </c>
      <c r="D77" s="8">
        <f t="shared" si="16"/>
        <v>6.074693504117109</v>
      </c>
      <c r="E77" s="8">
        <f t="shared" si="16"/>
        <v>5.60694514343231</v>
      </c>
      <c r="F77" s="8">
        <f t="shared" si="16"/>
        <v>8.956154087065455</v>
      </c>
      <c r="G77" s="9">
        <f t="shared" si="16"/>
        <v>12.854166666666666</v>
      </c>
      <c r="H77" s="8">
        <f t="shared" si="16"/>
        <v>2.507232107953147</v>
      </c>
      <c r="I77" s="8">
        <f t="shared" si="16"/>
        <v>1.5224654566936886</v>
      </c>
      <c r="J77" s="8">
        <f t="shared" si="16"/>
        <v>3.2846002383543187</v>
      </c>
      <c r="K77" s="8">
        <f t="shared" si="16"/>
        <v>3.0767619959315544</v>
      </c>
      <c r="L77" s="8">
        <f t="shared" si="16"/>
        <v>4.573366214549939</v>
      </c>
      <c r="M77" s="9">
        <f t="shared" si="16"/>
        <v>5.509868421052632</v>
      </c>
    </row>
    <row r="78" spans="1:13" ht="8.25" customHeight="1">
      <c r="A78" s="50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36" t="s">
        <v>60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05" t="s">
        <v>29</v>
      </c>
      <c r="B80" s="40">
        <v>8314</v>
      </c>
      <c r="C80" s="43">
        <v>1857</v>
      </c>
      <c r="D80" s="43">
        <v>6457</v>
      </c>
      <c r="E80" s="43">
        <v>5367</v>
      </c>
      <c r="F80" s="43">
        <v>990</v>
      </c>
      <c r="G80" s="57">
        <v>100</v>
      </c>
      <c r="H80" s="77">
        <v>7749</v>
      </c>
      <c r="I80" s="77">
        <v>1901</v>
      </c>
      <c r="J80" s="77">
        <v>5848</v>
      </c>
      <c r="K80" s="77">
        <v>4822</v>
      </c>
      <c r="L80" s="77">
        <v>945</v>
      </c>
      <c r="M80" s="72">
        <v>81</v>
      </c>
    </row>
    <row r="81" spans="1:13" ht="15" customHeight="1">
      <c r="A81" s="105" t="s">
        <v>32</v>
      </c>
      <c r="B81" s="12">
        <f aca="true" t="shared" si="17" ref="B81:M81">+B80/B7*100</f>
        <v>20.046294063750782</v>
      </c>
      <c r="C81" s="8">
        <f t="shared" si="17"/>
        <v>13.124602445402504</v>
      </c>
      <c r="D81" s="8">
        <f t="shared" si="17"/>
        <v>23.630375114364135</v>
      </c>
      <c r="E81" s="8">
        <f t="shared" si="17"/>
        <v>22.50880724710619</v>
      </c>
      <c r="F81" s="8">
        <f t="shared" si="17"/>
        <v>31.005324146570622</v>
      </c>
      <c r="G81" s="9">
        <f t="shared" si="17"/>
        <v>34.72222222222222</v>
      </c>
      <c r="H81" s="8">
        <f t="shared" si="17"/>
        <v>11.219540446233367</v>
      </c>
      <c r="I81" s="8">
        <f t="shared" si="17"/>
        <v>6.239128294331945</v>
      </c>
      <c r="J81" s="8">
        <f t="shared" si="17"/>
        <v>15.151044095548993</v>
      </c>
      <c r="K81" s="8">
        <f t="shared" si="17"/>
        <v>14.42503290654541</v>
      </c>
      <c r="L81" s="8">
        <f t="shared" si="17"/>
        <v>19.42046855733662</v>
      </c>
      <c r="M81" s="9">
        <f t="shared" si="17"/>
        <v>26.644736842105267</v>
      </c>
    </row>
    <row r="82" spans="1:13" ht="15" customHeight="1">
      <c r="A82" s="105" t="s">
        <v>33</v>
      </c>
      <c r="B82" s="3">
        <v>24913</v>
      </c>
      <c r="C82" s="4">
        <v>5314</v>
      </c>
      <c r="D82" s="4">
        <v>19599</v>
      </c>
      <c r="E82" s="4">
        <v>15197</v>
      </c>
      <c r="F82" s="4">
        <v>3915</v>
      </c>
      <c r="G82" s="5">
        <v>487</v>
      </c>
      <c r="H82" s="53">
        <v>30711</v>
      </c>
      <c r="I82" s="53">
        <v>6193</v>
      </c>
      <c r="J82" s="53">
        <v>24518</v>
      </c>
      <c r="K82" s="53">
        <v>19002</v>
      </c>
      <c r="L82" s="53">
        <v>5049</v>
      </c>
      <c r="M82" s="68">
        <v>467</v>
      </c>
    </row>
    <row r="83" spans="1:13" ht="15" customHeight="1">
      <c r="A83" s="105" t="s">
        <v>9</v>
      </c>
      <c r="B83" s="3">
        <f>+B82/$B$82*100</f>
        <v>100</v>
      </c>
      <c r="C83" s="8">
        <f>+C82/$B$82*100</f>
        <v>21.330229197607675</v>
      </c>
      <c r="D83" s="8">
        <f>+D82/$B$82*100</f>
        <v>78.66977080239232</v>
      </c>
      <c r="E83" s="8">
        <f>E82/D82*100</f>
        <v>77.53967039134649</v>
      </c>
      <c r="F83" s="8">
        <f>F82/D82*100</f>
        <v>19.975508954538494</v>
      </c>
      <c r="G83" s="9">
        <f>G82/D82*100</f>
        <v>2.484820654115006</v>
      </c>
      <c r="H83" s="10">
        <f>+H82/$H$82*100</f>
        <v>100</v>
      </c>
      <c r="I83" s="8">
        <f>+I82/$H$82*100</f>
        <v>20.165413044186124</v>
      </c>
      <c r="J83" s="8">
        <f>+J82/$H$82*100</f>
        <v>79.83458695581388</v>
      </c>
      <c r="K83" s="8">
        <f>K82/J82*100</f>
        <v>77.50224324985724</v>
      </c>
      <c r="L83" s="8">
        <f>L82/J82*100</f>
        <v>20.59303368953422</v>
      </c>
      <c r="M83" s="9">
        <f>M82/J82*100</f>
        <v>1.9047230606085326</v>
      </c>
    </row>
    <row r="84" spans="1:13" ht="15" customHeight="1">
      <c r="A84" s="106" t="s">
        <v>40</v>
      </c>
      <c r="B84" s="22">
        <f aca="true" t="shared" si="18" ref="B84:M84">+B82/B7</f>
        <v>0.6006895886579544</v>
      </c>
      <c r="C84" s="23">
        <f t="shared" si="18"/>
        <v>0.3755742455297194</v>
      </c>
      <c r="D84" s="23">
        <f t="shared" si="18"/>
        <v>0.7172552607502287</v>
      </c>
      <c r="E84" s="23">
        <f t="shared" si="18"/>
        <v>0.6373511155846334</v>
      </c>
      <c r="F84" s="23">
        <f t="shared" si="18"/>
        <v>1.226119636705293</v>
      </c>
      <c r="G84" s="24">
        <f t="shared" si="18"/>
        <v>1.6909722222222223</v>
      </c>
      <c r="H84" s="23">
        <f t="shared" si="18"/>
        <v>0.44465518988807967</v>
      </c>
      <c r="I84" s="23">
        <f t="shared" si="18"/>
        <v>0.20325576815779972</v>
      </c>
      <c r="J84" s="23">
        <f t="shared" si="18"/>
        <v>0.6352142598062076</v>
      </c>
      <c r="K84" s="23">
        <f t="shared" si="18"/>
        <v>0.5684456144549479</v>
      </c>
      <c r="L84" s="23">
        <f t="shared" si="18"/>
        <v>1.0376078914919853</v>
      </c>
      <c r="M84" s="24">
        <f t="shared" si="18"/>
        <v>1.5361842105263157</v>
      </c>
    </row>
    <row r="85" spans="1:13" ht="15" customHeight="1">
      <c r="A85" s="125" t="s">
        <v>43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8" ht="15" customHeight="1">
      <c r="A86" s="63"/>
      <c r="B86" s="63"/>
      <c r="C86" s="63"/>
      <c r="D86" s="63"/>
      <c r="E86" s="63"/>
      <c r="F86" s="63"/>
      <c r="G86" s="63"/>
      <c r="H86" s="63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A3:E3"/>
    <mergeCell ref="A45:M45"/>
    <mergeCell ref="A85:M85"/>
    <mergeCell ref="H5:H6"/>
    <mergeCell ref="I5:I6"/>
    <mergeCell ref="J5:M5"/>
  </mergeCells>
  <printOptions/>
  <pageMargins left="1" right="0.75" top="1" bottom="1" header="0.5" footer="0.5"/>
  <pageSetup firstPageNumber="25" useFirstPageNumber="1" horizontalDpi="600" verticalDpi="600" orientation="portrait" r:id="rId1"/>
  <headerFooter alignWithMargins="0">
    <oddFooter xml:space="preserve">&amp;L&amp;"Arial Narrow,Regular"&amp;9Zila Series : Rangpur&amp;C&amp;"Arial Narrow,Regular"&amp;P&amp;R
 </oddFooter>
  </headerFooter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view="pageLayout" workbookViewId="0" topLeftCell="A1">
      <selection activeCell="H20" sqref="H20"/>
    </sheetView>
  </sheetViews>
  <sheetFormatPr defaultColWidth="9.140625" defaultRowHeight="15" customHeight="1"/>
  <cols>
    <col min="1" max="1" width="20.57421875" style="65" customWidth="1"/>
    <col min="2" max="13" width="5.57421875" style="65" customWidth="1"/>
    <col min="14" max="16384" width="9.140625" style="65" customWidth="1"/>
  </cols>
  <sheetData>
    <row r="1" spans="1:13" ht="1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3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 customHeight="1">
      <c r="A3" s="116" t="s">
        <v>63</v>
      </c>
      <c r="B3" s="116"/>
      <c r="C3" s="116"/>
      <c r="D3" s="116"/>
      <c r="E3" s="116"/>
      <c r="F3" s="61"/>
      <c r="G3" s="62" t="s">
        <v>67</v>
      </c>
      <c r="H3" s="62"/>
      <c r="I3" s="62"/>
      <c r="J3" s="62"/>
      <c r="K3" s="61" t="s">
        <v>0</v>
      </c>
      <c r="L3" s="61"/>
      <c r="M3" s="61"/>
    </row>
    <row r="4" spans="1:13" ht="15" customHeight="1">
      <c r="A4" s="128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ht="15" customHeight="1">
      <c r="A5" s="129"/>
      <c r="B5" s="126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ht="22.5" customHeight="1">
      <c r="A6" s="130"/>
      <c r="B6" s="126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5" t="s">
        <v>8</v>
      </c>
      <c r="B7" s="73">
        <v>27730</v>
      </c>
      <c r="C7" s="74">
        <v>10791</v>
      </c>
      <c r="D7" s="74">
        <v>16939</v>
      </c>
      <c r="E7" s="74">
        <v>14054</v>
      </c>
      <c r="F7" s="74">
        <v>2639</v>
      </c>
      <c r="G7" s="58">
        <v>246</v>
      </c>
      <c r="H7" s="65">
        <v>52814</v>
      </c>
      <c r="I7" s="65">
        <v>31234</v>
      </c>
      <c r="J7" s="65">
        <v>21580</v>
      </c>
      <c r="K7" s="65">
        <v>18613</v>
      </c>
      <c r="L7" s="65">
        <v>2761</v>
      </c>
      <c r="M7" s="71">
        <v>206</v>
      </c>
    </row>
    <row r="8" spans="1:13" ht="15" customHeight="1">
      <c r="A8" s="105" t="s">
        <v>9</v>
      </c>
      <c r="B8" s="3">
        <f>+B7/$B$7*100</f>
        <v>100</v>
      </c>
      <c r="C8" s="8">
        <f>+C7/$B$7*100</f>
        <v>38.91453299675442</v>
      </c>
      <c r="D8" s="8">
        <f>+D7/$B$7*100</f>
        <v>61.08546700324558</v>
      </c>
      <c r="E8" s="8">
        <f>E7/D7*100</f>
        <v>82.96829801050829</v>
      </c>
      <c r="F8" s="8">
        <f>F7/D7*100</f>
        <v>15.579432079815811</v>
      </c>
      <c r="G8" s="9">
        <f>G7/D7*100</f>
        <v>1.4522699096758958</v>
      </c>
      <c r="H8" s="10">
        <f>+H7/$H$7*100</f>
        <v>100</v>
      </c>
      <c r="I8" s="8">
        <f>+I7/$H$7*100</f>
        <v>59.139622069905705</v>
      </c>
      <c r="J8" s="8">
        <f>+J7/$H$7*100</f>
        <v>40.860377930094295</v>
      </c>
      <c r="K8" s="8">
        <f>K7/J7*100</f>
        <v>86.25115848007414</v>
      </c>
      <c r="L8" s="8">
        <f>L7/J7*100</f>
        <v>12.79425393883225</v>
      </c>
      <c r="M8" s="9">
        <f>M7/J7*100</f>
        <v>0.9545875810936052</v>
      </c>
    </row>
    <row r="9" spans="1:13" ht="13.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ht="15" customHeight="1">
      <c r="A11" s="36" t="s">
        <v>10</v>
      </c>
      <c r="B11" s="40">
        <v>16030</v>
      </c>
      <c r="C11" s="43">
        <v>5697</v>
      </c>
      <c r="D11" s="43">
        <v>10333</v>
      </c>
      <c r="E11" s="43">
        <v>8315</v>
      </c>
      <c r="F11" s="43">
        <v>1828</v>
      </c>
      <c r="G11" s="57">
        <v>190</v>
      </c>
      <c r="H11" s="65">
        <v>35823</v>
      </c>
      <c r="I11" s="65">
        <v>21805</v>
      </c>
      <c r="J11" s="65">
        <v>14018</v>
      </c>
      <c r="K11" s="65">
        <v>11892</v>
      </c>
      <c r="L11" s="65">
        <v>1971</v>
      </c>
      <c r="M11" s="72">
        <v>155</v>
      </c>
    </row>
    <row r="12" spans="1:13" ht="15" customHeight="1">
      <c r="A12" s="105" t="s">
        <v>9</v>
      </c>
      <c r="B12" s="3">
        <f>+B11/$B$11*100</f>
        <v>100</v>
      </c>
      <c r="C12" s="8">
        <f>+C11/$B$11*100</f>
        <v>35.53961322520274</v>
      </c>
      <c r="D12" s="8">
        <f>+D11/$B$11*100</f>
        <v>64.46038677479726</v>
      </c>
      <c r="E12" s="8">
        <f>E11/D11*100</f>
        <v>80.47033775283073</v>
      </c>
      <c r="F12" s="8">
        <f>F11/D11*100</f>
        <v>17.690893254621116</v>
      </c>
      <c r="G12" s="9">
        <f>G11/D11*100</f>
        <v>1.8387689925481467</v>
      </c>
      <c r="H12" s="6">
        <f>+H11/$H$11*100</f>
        <v>100</v>
      </c>
      <c r="I12" s="14">
        <f>+I11/$H$11*100</f>
        <v>60.86871562962342</v>
      </c>
      <c r="J12" s="14">
        <f>+J11/$H$11*100</f>
        <v>39.13128437037658</v>
      </c>
      <c r="K12" s="8">
        <f>K11/J11*100</f>
        <v>84.83378513339991</v>
      </c>
      <c r="L12" s="8">
        <f>L11/J11*100</f>
        <v>14.060493651020117</v>
      </c>
      <c r="M12" s="9">
        <f>M11/J11*100</f>
        <v>1.1057212155799685</v>
      </c>
    </row>
    <row r="13" spans="1:13" ht="15" customHeight="1">
      <c r="A13" s="105" t="s">
        <v>11</v>
      </c>
      <c r="B13" s="12">
        <f aca="true" t="shared" si="0" ref="B13:M13">+B11/B7*100</f>
        <v>57.80742877749729</v>
      </c>
      <c r="C13" s="8">
        <f t="shared" si="0"/>
        <v>52.79399499582986</v>
      </c>
      <c r="D13" s="8">
        <f t="shared" si="0"/>
        <v>61.00123974260582</v>
      </c>
      <c r="E13" s="8">
        <f t="shared" si="0"/>
        <v>59.16465063327166</v>
      </c>
      <c r="F13" s="8">
        <f t="shared" si="0"/>
        <v>69.26866237211064</v>
      </c>
      <c r="G13" s="9">
        <f t="shared" si="0"/>
        <v>77.23577235772358</v>
      </c>
      <c r="H13" s="8">
        <f t="shared" si="0"/>
        <v>67.82860605142575</v>
      </c>
      <c r="I13" s="8">
        <f t="shared" si="0"/>
        <v>69.81174361272971</v>
      </c>
      <c r="J13" s="8">
        <f t="shared" si="0"/>
        <v>64.95829471733087</v>
      </c>
      <c r="K13" s="8">
        <f t="shared" si="0"/>
        <v>63.89082899049052</v>
      </c>
      <c r="L13" s="8">
        <f t="shared" si="0"/>
        <v>71.3871785584933</v>
      </c>
      <c r="M13" s="9">
        <f t="shared" si="0"/>
        <v>75.24271844660194</v>
      </c>
    </row>
    <row r="14" spans="1:13" ht="12.7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ht="15" customHeight="1">
      <c r="A15" s="36" t="s">
        <v>12</v>
      </c>
      <c r="B15" s="40">
        <v>5922</v>
      </c>
      <c r="C15" s="43">
        <v>274</v>
      </c>
      <c r="D15" s="43">
        <v>5648</v>
      </c>
      <c r="E15" s="43">
        <v>4793</v>
      </c>
      <c r="F15" s="43">
        <v>799</v>
      </c>
      <c r="G15" s="57">
        <v>56</v>
      </c>
      <c r="H15" s="65">
        <v>7055</v>
      </c>
      <c r="I15" s="65">
        <v>270</v>
      </c>
      <c r="J15" s="65">
        <v>6785</v>
      </c>
      <c r="K15" s="65">
        <v>5953</v>
      </c>
      <c r="L15" s="65">
        <v>782</v>
      </c>
      <c r="M15" s="72">
        <v>50</v>
      </c>
    </row>
    <row r="16" spans="1:13" ht="15" customHeight="1">
      <c r="A16" s="105" t="s">
        <v>13</v>
      </c>
      <c r="B16" s="3">
        <v>100</v>
      </c>
      <c r="C16" s="8">
        <f>C15/B15*100</f>
        <v>4.626815265113137</v>
      </c>
      <c r="D16" s="8">
        <f>D15/B15*100</f>
        <v>95.37318473488686</v>
      </c>
      <c r="E16" s="8">
        <f>E15/D15*100</f>
        <v>84.86189801699717</v>
      </c>
      <c r="F16" s="8">
        <f>F15/D15*100</f>
        <v>14.146600566572237</v>
      </c>
      <c r="G16" s="9">
        <f>G15/D15*100</f>
        <v>0.9915014164305949</v>
      </c>
      <c r="H16" s="6">
        <f>+H15/$H$15*100</f>
        <v>100</v>
      </c>
      <c r="I16" s="14">
        <f>+I15/$H$15*100</f>
        <v>3.8270729978738482</v>
      </c>
      <c r="J16" s="14">
        <f>+J15/$H$15*100</f>
        <v>96.17292700212616</v>
      </c>
      <c r="K16" s="8">
        <f>K15/J15*100</f>
        <v>87.7376565954311</v>
      </c>
      <c r="L16" s="8">
        <f>L15/J15*100</f>
        <v>11.525423728813559</v>
      </c>
      <c r="M16" s="9">
        <f>M15/J15*100</f>
        <v>0.7369196757553427</v>
      </c>
    </row>
    <row r="17" spans="1:13" ht="15" customHeight="1">
      <c r="A17" s="105" t="s">
        <v>11</v>
      </c>
      <c r="B17" s="12">
        <f aca="true" t="shared" si="1" ref="B17:M17">+B15/B7*100</f>
        <v>21.35593220338983</v>
      </c>
      <c r="C17" s="8">
        <f t="shared" si="1"/>
        <v>2.539152997868594</v>
      </c>
      <c r="D17" s="8">
        <f t="shared" si="1"/>
        <v>33.34317256036366</v>
      </c>
      <c r="E17" s="8">
        <f t="shared" si="1"/>
        <v>34.10416963142166</v>
      </c>
      <c r="F17" s="8">
        <f t="shared" si="1"/>
        <v>30.276619931792347</v>
      </c>
      <c r="G17" s="9">
        <f t="shared" si="1"/>
        <v>22.76422764227642</v>
      </c>
      <c r="H17" s="8">
        <f t="shared" si="1"/>
        <v>13.358200477146212</v>
      </c>
      <c r="I17" s="8">
        <f t="shared" si="1"/>
        <v>0.8644425946084395</v>
      </c>
      <c r="J17" s="8">
        <f t="shared" si="1"/>
        <v>31.441149212233547</v>
      </c>
      <c r="K17" s="8">
        <f t="shared" si="1"/>
        <v>31.983022618599904</v>
      </c>
      <c r="L17" s="8">
        <f t="shared" si="1"/>
        <v>28.3230713509598</v>
      </c>
      <c r="M17" s="9">
        <f t="shared" si="1"/>
        <v>24.271844660194176</v>
      </c>
    </row>
    <row r="18" spans="1:13" ht="13.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ht="15" customHeight="1">
      <c r="A19" s="36" t="s">
        <v>14</v>
      </c>
      <c r="B19" s="40">
        <v>5778</v>
      </c>
      <c r="C19" s="43">
        <v>4820</v>
      </c>
      <c r="D19" s="43">
        <v>958</v>
      </c>
      <c r="E19" s="43">
        <v>946</v>
      </c>
      <c r="F19" s="43">
        <v>12</v>
      </c>
      <c r="G19" s="57">
        <v>0</v>
      </c>
      <c r="H19" s="65">
        <v>9936</v>
      </c>
      <c r="I19" s="65">
        <v>9159</v>
      </c>
      <c r="J19" s="65">
        <v>777</v>
      </c>
      <c r="K19" s="65">
        <v>768</v>
      </c>
      <c r="L19" s="65">
        <v>8</v>
      </c>
      <c r="M19" s="72">
        <v>1</v>
      </c>
    </row>
    <row r="20" spans="1:13" ht="15" customHeight="1">
      <c r="A20" s="105" t="s">
        <v>9</v>
      </c>
      <c r="B20" s="3">
        <f>+B19/$B$19*100</f>
        <v>100</v>
      </c>
      <c r="C20" s="8">
        <f>+C19/$B$19*100</f>
        <v>83.41986846659744</v>
      </c>
      <c r="D20" s="8">
        <f>+D19/$B$19*100</f>
        <v>16.58013153340256</v>
      </c>
      <c r="E20" s="8">
        <f>E19/D19*100</f>
        <v>98.74739039665971</v>
      </c>
      <c r="F20" s="8">
        <f>F19/D19*100</f>
        <v>1.2526096033402923</v>
      </c>
      <c r="G20" s="9">
        <f>G19/D19*100</f>
        <v>0</v>
      </c>
      <c r="H20" s="20">
        <f>+H19/$H$19*100</f>
        <v>100</v>
      </c>
      <c r="I20" s="14">
        <f>+I19/$H$19*100</f>
        <v>92.17995169082126</v>
      </c>
      <c r="J20" s="14">
        <f>+J19/$H$19*100</f>
        <v>7.820048309178744</v>
      </c>
      <c r="K20" s="8">
        <f>K19/J19*100</f>
        <v>98.84169884169884</v>
      </c>
      <c r="L20" s="8">
        <f>L19/J19*100</f>
        <v>1.0296010296010296</v>
      </c>
      <c r="M20" s="9">
        <f>M19/J19*100</f>
        <v>0.1287001287001287</v>
      </c>
    </row>
    <row r="21" spans="1:13" ht="15" customHeight="1">
      <c r="A21" s="105" t="s">
        <v>11</v>
      </c>
      <c r="B21" s="12">
        <f aca="true" t="shared" si="2" ref="B21:M21">+B19/B7*100</f>
        <v>20.836639019112873</v>
      </c>
      <c r="C21" s="8">
        <f t="shared" si="2"/>
        <v>44.666852006301546</v>
      </c>
      <c r="D21" s="8">
        <f t="shared" si="2"/>
        <v>5.655587697030522</v>
      </c>
      <c r="E21" s="8">
        <f t="shared" si="2"/>
        <v>6.731179735306675</v>
      </c>
      <c r="F21" s="8">
        <f t="shared" si="2"/>
        <v>0.45471769609700646</v>
      </c>
      <c r="G21" s="9">
        <f t="shared" si="2"/>
        <v>0</v>
      </c>
      <c r="H21" s="8">
        <f t="shared" si="2"/>
        <v>18.81319347142803</v>
      </c>
      <c r="I21" s="8">
        <f t="shared" si="2"/>
        <v>29.32381379266184</v>
      </c>
      <c r="J21" s="8">
        <f t="shared" si="2"/>
        <v>3.6005560704355886</v>
      </c>
      <c r="K21" s="8">
        <f t="shared" si="2"/>
        <v>4.126148390909579</v>
      </c>
      <c r="L21" s="8">
        <f t="shared" si="2"/>
        <v>0.2897500905469033</v>
      </c>
      <c r="M21" s="9">
        <f t="shared" si="2"/>
        <v>0.48543689320388345</v>
      </c>
    </row>
    <row r="22" spans="1:13" ht="13.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9" t="s">
        <v>15</v>
      </c>
      <c r="B23" s="40">
        <v>10209</v>
      </c>
      <c r="C23" s="43">
        <v>5820</v>
      </c>
      <c r="D23" s="43">
        <v>4389</v>
      </c>
      <c r="E23" s="43">
        <v>4308</v>
      </c>
      <c r="F23" s="43">
        <v>79</v>
      </c>
      <c r="G23" s="57">
        <v>2</v>
      </c>
      <c r="H23" s="65">
        <v>17267</v>
      </c>
      <c r="I23" s="65">
        <v>10138</v>
      </c>
      <c r="J23" s="65">
        <v>7129</v>
      </c>
      <c r="K23" s="65">
        <v>6756</v>
      </c>
      <c r="L23" s="65">
        <v>350</v>
      </c>
      <c r="M23" s="72">
        <v>23</v>
      </c>
    </row>
    <row r="24" spans="1:13" ht="15" customHeight="1">
      <c r="A24" s="105" t="s">
        <v>13</v>
      </c>
      <c r="B24" s="3">
        <f>+B23/$B$23*100</f>
        <v>100</v>
      </c>
      <c r="C24" s="8">
        <f>+C23/$B$23*100</f>
        <v>57.00852189244784</v>
      </c>
      <c r="D24" s="8">
        <f>+D23/$B$23*100</f>
        <v>42.99147810755216</v>
      </c>
      <c r="E24" s="8">
        <f>E23/D23*100</f>
        <v>98.15447710184553</v>
      </c>
      <c r="F24" s="8">
        <f>F23/D23*100</f>
        <v>1.7999544315333789</v>
      </c>
      <c r="G24" s="9">
        <f>G23/D23*100</f>
        <v>0.045568466621098196</v>
      </c>
      <c r="H24" s="6">
        <f>+H23/$H$23*100</f>
        <v>100</v>
      </c>
      <c r="I24" s="14">
        <f>+I23/$H$23*100</f>
        <v>58.71315225574796</v>
      </c>
      <c r="J24" s="14">
        <f>+J23/$H$23*100</f>
        <v>41.28684774425204</v>
      </c>
      <c r="K24" s="8">
        <f>K23/J23*100</f>
        <v>94.76784962827887</v>
      </c>
      <c r="L24" s="8">
        <f>L23/J23*100</f>
        <v>4.909524477486324</v>
      </c>
      <c r="M24" s="9">
        <f>M23/J23*100</f>
        <v>0.3226258942348155</v>
      </c>
    </row>
    <row r="25" spans="1:13" ht="15" customHeight="1">
      <c r="A25" s="105" t="s">
        <v>11</v>
      </c>
      <c r="B25" s="12">
        <f aca="true" t="shared" si="3" ref="B25:M25">+B23/B7*100</f>
        <v>36.81572304363505</v>
      </c>
      <c r="C25" s="8">
        <f t="shared" si="3"/>
        <v>53.93383375034752</v>
      </c>
      <c r="D25" s="8">
        <f t="shared" si="3"/>
        <v>25.91062046165653</v>
      </c>
      <c r="E25" s="8">
        <f t="shared" si="3"/>
        <v>30.65319481998008</v>
      </c>
      <c r="F25" s="8">
        <f t="shared" si="3"/>
        <v>2.993558165971959</v>
      </c>
      <c r="G25" s="9">
        <f t="shared" si="3"/>
        <v>0.8130081300813009</v>
      </c>
      <c r="H25" s="8">
        <f t="shared" si="3"/>
        <v>32.69398265611391</v>
      </c>
      <c r="I25" s="8">
        <f t="shared" si="3"/>
        <v>32.45821860792726</v>
      </c>
      <c r="J25" s="8">
        <f t="shared" si="3"/>
        <v>33.03521779425394</v>
      </c>
      <c r="K25" s="8">
        <f t="shared" si="3"/>
        <v>36.2972116262827</v>
      </c>
      <c r="L25" s="8">
        <f t="shared" si="3"/>
        <v>12.676566461427019</v>
      </c>
      <c r="M25" s="9">
        <f t="shared" si="3"/>
        <v>11.165048543689322</v>
      </c>
    </row>
    <row r="26" spans="1:13" ht="13.5" customHeight="1">
      <c r="A26" s="50"/>
      <c r="B26" s="3" t="s">
        <v>35</v>
      </c>
      <c r="C26" s="4" t="s">
        <v>34</v>
      </c>
      <c r="D26" s="4" t="s">
        <v>34</v>
      </c>
      <c r="E26" s="4" t="s">
        <v>34</v>
      </c>
      <c r="F26" s="4" t="s">
        <v>34</v>
      </c>
      <c r="G26" s="5" t="s">
        <v>34</v>
      </c>
      <c r="H26" s="6"/>
      <c r="I26" s="6"/>
      <c r="J26" s="6"/>
      <c r="K26" s="6"/>
      <c r="L26" s="6"/>
      <c r="M26" s="7"/>
    </row>
    <row r="27" spans="1:13" ht="15" customHeight="1">
      <c r="A27" s="49" t="s">
        <v>16</v>
      </c>
      <c r="B27" s="40">
        <v>25067</v>
      </c>
      <c r="C27" s="43">
        <v>1089</v>
      </c>
      <c r="D27" s="43">
        <v>23978</v>
      </c>
      <c r="E27" s="43">
        <v>10824</v>
      </c>
      <c r="F27" s="43">
        <v>10337</v>
      </c>
      <c r="G27" s="57">
        <v>2817</v>
      </c>
      <c r="H27" s="65">
        <v>29238</v>
      </c>
      <c r="I27" s="65">
        <v>2620</v>
      </c>
      <c r="J27" s="65">
        <v>26619</v>
      </c>
      <c r="K27" s="65">
        <v>14173</v>
      </c>
      <c r="L27" s="65">
        <v>10228</v>
      </c>
      <c r="M27" s="72">
        <v>2217</v>
      </c>
    </row>
    <row r="28" spans="1:13" ht="15" customHeight="1">
      <c r="A28" s="105" t="s">
        <v>13</v>
      </c>
      <c r="B28" s="3">
        <f>+B27/$B$27*100</f>
        <v>100</v>
      </c>
      <c r="C28" s="8">
        <f>+C27/$B$27*100</f>
        <v>4.3443571229105995</v>
      </c>
      <c r="D28" s="8">
        <f>+D27/$B$27*100</f>
        <v>95.65564287708939</v>
      </c>
      <c r="E28" s="8">
        <f>E27/D27*100</f>
        <v>45.1413795979648</v>
      </c>
      <c r="F28" s="8">
        <f>F27/D27*100</f>
        <v>43.11035115522562</v>
      </c>
      <c r="G28" s="9">
        <f>G27/D27*100</f>
        <v>11.748269246809576</v>
      </c>
      <c r="H28" s="6">
        <f>+H27/$H$27*100</f>
        <v>100</v>
      </c>
      <c r="I28" s="14">
        <f>+I27/$H$27*100</f>
        <v>8.960941240850948</v>
      </c>
      <c r="J28" s="14">
        <f>+J27/$H$27*100</f>
        <v>91.04247896572953</v>
      </c>
      <c r="K28" s="8">
        <f>K27/J27*100</f>
        <v>53.24392351327999</v>
      </c>
      <c r="L28" s="8">
        <f>L27/J27*100</f>
        <v>38.42368233216875</v>
      </c>
      <c r="M28" s="9">
        <f>M27/J27*100</f>
        <v>8.328637439422968</v>
      </c>
    </row>
    <row r="29" spans="1:13" ht="15" customHeight="1">
      <c r="A29" s="105" t="s">
        <v>17</v>
      </c>
      <c r="B29" s="12">
        <f aca="true" t="shared" si="4" ref="B29:M29">+B27/B32*100</f>
        <v>99.24380394330508</v>
      </c>
      <c r="C29" s="8">
        <f t="shared" si="4"/>
        <v>135.6164383561644</v>
      </c>
      <c r="D29" s="8">
        <f t="shared" si="4"/>
        <v>98.04947863422613</v>
      </c>
      <c r="E29" s="8">
        <f t="shared" si="4"/>
        <v>92.96573048183457</v>
      </c>
      <c r="F29" s="8">
        <f t="shared" si="4"/>
        <v>102.45812270789969</v>
      </c>
      <c r="G29" s="9">
        <f t="shared" si="4"/>
        <v>103.49008082292433</v>
      </c>
      <c r="H29" s="8">
        <f t="shared" si="4"/>
        <v>96.87551770981744</v>
      </c>
      <c r="I29" s="8">
        <f t="shared" si="4"/>
        <v>127.24623603691111</v>
      </c>
      <c r="J29" s="8">
        <f t="shared" si="4"/>
        <v>94.655429912524</v>
      </c>
      <c r="K29" s="8">
        <f t="shared" si="4"/>
        <v>91.32676074489335</v>
      </c>
      <c r="L29" s="8">
        <f t="shared" si="4"/>
        <v>98.12913748440948</v>
      </c>
      <c r="M29" s="9">
        <f t="shared" si="4"/>
        <v>101.69724770642202</v>
      </c>
    </row>
    <row r="30" spans="1:13" ht="15" customHeight="1">
      <c r="A30" s="105" t="s">
        <v>18</v>
      </c>
      <c r="B30" s="12">
        <f aca="true" t="shared" si="5" ref="B30:M30">+B27/B7</f>
        <v>0.9039668229354489</v>
      </c>
      <c r="C30" s="8">
        <f t="shared" si="5"/>
        <v>0.10091743119266056</v>
      </c>
      <c r="D30" s="8">
        <f t="shared" si="5"/>
        <v>1.415549914398725</v>
      </c>
      <c r="E30" s="8">
        <f t="shared" si="5"/>
        <v>0.770172192969973</v>
      </c>
      <c r="F30" s="8">
        <f t="shared" si="5"/>
        <v>3.9170140204622963</v>
      </c>
      <c r="G30" s="9">
        <f t="shared" si="5"/>
        <v>11.451219512195122</v>
      </c>
      <c r="H30" s="8">
        <f t="shared" si="5"/>
        <v>0.5536032112697391</v>
      </c>
      <c r="I30" s="8">
        <f t="shared" si="5"/>
        <v>0.08388294806941154</v>
      </c>
      <c r="J30" s="8">
        <f t="shared" si="5"/>
        <v>1.2335032437442075</v>
      </c>
      <c r="K30" s="8">
        <f t="shared" si="5"/>
        <v>0.76145704615054</v>
      </c>
      <c r="L30" s="8">
        <f t="shared" si="5"/>
        <v>3.7044549076421585</v>
      </c>
      <c r="M30" s="9">
        <f t="shared" si="5"/>
        <v>10.762135922330097</v>
      </c>
    </row>
    <row r="31" spans="1:13" ht="13.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36" t="s">
        <v>47</v>
      </c>
      <c r="B32" s="40">
        <v>25258</v>
      </c>
      <c r="C32" s="43">
        <v>803</v>
      </c>
      <c r="D32" s="43">
        <v>24455</v>
      </c>
      <c r="E32" s="43">
        <v>11643</v>
      </c>
      <c r="F32" s="43">
        <v>10089</v>
      </c>
      <c r="G32" s="57">
        <v>2722</v>
      </c>
      <c r="H32" s="65">
        <v>30181</v>
      </c>
      <c r="I32" s="65">
        <v>2059</v>
      </c>
      <c r="J32" s="65">
        <v>28122</v>
      </c>
      <c r="K32" s="65">
        <v>15519</v>
      </c>
      <c r="L32" s="65">
        <v>10423</v>
      </c>
      <c r="M32" s="72">
        <v>2180</v>
      </c>
    </row>
    <row r="33" spans="1:13" ht="15" customHeight="1">
      <c r="A33" s="105" t="s">
        <v>13</v>
      </c>
      <c r="B33" s="3">
        <f>+B32/$B$32*100</f>
        <v>100</v>
      </c>
      <c r="C33" s="8">
        <f>+C32/$B$32*100</f>
        <v>3.1791907514450863</v>
      </c>
      <c r="D33" s="8">
        <f>+D32/$B$32*100</f>
        <v>96.82080924855492</v>
      </c>
      <c r="E33" s="8">
        <f>E32/D32*100</f>
        <v>47.609895726845224</v>
      </c>
      <c r="F33" s="8">
        <f>F32/D32*100</f>
        <v>41.25536700061337</v>
      </c>
      <c r="G33" s="9">
        <f>G32/D32*100</f>
        <v>11.13064812921693</v>
      </c>
      <c r="H33" s="6">
        <f>+H32/$H$32*100</f>
        <v>100</v>
      </c>
      <c r="I33" s="14">
        <f>+I32/$H$32*100</f>
        <v>6.822172890228952</v>
      </c>
      <c r="J33" s="14">
        <f>+J32/$H$32*100</f>
        <v>93.17782710977104</v>
      </c>
      <c r="K33" s="8">
        <f>K32/J32*100</f>
        <v>55.184553018988694</v>
      </c>
      <c r="L33" s="8">
        <f>L32/J32*100</f>
        <v>37.06350899651518</v>
      </c>
      <c r="M33" s="9">
        <f>M32/J32*100</f>
        <v>7.751937984496124</v>
      </c>
    </row>
    <row r="34" spans="1:13" ht="15" customHeight="1">
      <c r="A34" s="105" t="s">
        <v>18</v>
      </c>
      <c r="B34" s="12">
        <f aca="true" t="shared" si="6" ref="B34:M34">+B32/B7</f>
        <v>0.9108546700324558</v>
      </c>
      <c r="C34" s="8">
        <f t="shared" si="6"/>
        <v>0.0744138634046891</v>
      </c>
      <c r="D34" s="8">
        <f t="shared" si="6"/>
        <v>1.4437097821595135</v>
      </c>
      <c r="E34" s="8">
        <f t="shared" si="6"/>
        <v>0.8284474171054504</v>
      </c>
      <c r="F34" s="8">
        <f t="shared" si="6"/>
        <v>3.8230390299355816</v>
      </c>
      <c r="G34" s="9">
        <f t="shared" si="6"/>
        <v>11.065040650406504</v>
      </c>
      <c r="H34" s="8">
        <f t="shared" si="6"/>
        <v>0.5714583254440111</v>
      </c>
      <c r="I34" s="8">
        <f t="shared" si="6"/>
        <v>0.06592175193699173</v>
      </c>
      <c r="J34" s="8">
        <f t="shared" si="6"/>
        <v>1.3031510658016683</v>
      </c>
      <c r="K34" s="8">
        <f t="shared" si="6"/>
        <v>0.8337720947724708</v>
      </c>
      <c r="L34" s="8">
        <f t="shared" si="6"/>
        <v>3.7750814922129665</v>
      </c>
      <c r="M34" s="9">
        <f t="shared" si="6"/>
        <v>10.58252427184466</v>
      </c>
    </row>
    <row r="35" spans="1:13" ht="13.5" customHeight="1">
      <c r="A35" s="51"/>
      <c r="B35" s="17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ht="15" customHeight="1">
      <c r="A36" s="49" t="s">
        <v>73</v>
      </c>
      <c r="B36" s="40">
        <v>1862</v>
      </c>
      <c r="C36" s="43">
        <v>406</v>
      </c>
      <c r="D36" s="43">
        <v>1456</v>
      </c>
      <c r="E36" s="43">
        <v>1000</v>
      </c>
      <c r="F36" s="43">
        <v>394</v>
      </c>
      <c r="G36" s="57">
        <v>62</v>
      </c>
      <c r="H36" s="65">
        <v>3873</v>
      </c>
      <c r="I36" s="65">
        <v>1549</v>
      </c>
      <c r="J36" s="65">
        <v>2324</v>
      </c>
      <c r="K36" s="65">
        <v>1732</v>
      </c>
      <c r="L36" s="65">
        <v>531</v>
      </c>
      <c r="M36" s="72">
        <v>61</v>
      </c>
    </row>
    <row r="37" spans="1:13" ht="15" customHeight="1">
      <c r="A37" s="105" t="s">
        <v>13</v>
      </c>
      <c r="B37" s="19">
        <f>+B36/$B$36*100</f>
        <v>100</v>
      </c>
      <c r="C37" s="8">
        <f>+C36/$B$36*100</f>
        <v>21.804511278195488</v>
      </c>
      <c r="D37" s="8">
        <f>+D36/$B$36*100</f>
        <v>78.19548872180451</v>
      </c>
      <c r="E37" s="8">
        <f>E36/D36*100</f>
        <v>68.68131868131869</v>
      </c>
      <c r="F37" s="8">
        <f>F36/D36*100</f>
        <v>27.06043956043956</v>
      </c>
      <c r="G37" s="9">
        <f>G36/D36*100</f>
        <v>4.258241758241758</v>
      </c>
      <c r="H37" s="20">
        <f>+H36/$H$36*100</f>
        <v>100</v>
      </c>
      <c r="I37" s="14">
        <f>+I36/$H$36*100</f>
        <v>39.99483604441002</v>
      </c>
      <c r="J37" s="14">
        <f>+J36/$H$36*100</f>
        <v>60.00516395558998</v>
      </c>
      <c r="K37" s="8">
        <f>K36/J36*100</f>
        <v>74.52667814113597</v>
      </c>
      <c r="L37" s="8">
        <f>L36/J36*100</f>
        <v>22.84853700516351</v>
      </c>
      <c r="M37" s="9">
        <f>M36/J36*100</f>
        <v>2.6247848537005165</v>
      </c>
    </row>
    <row r="38" spans="1:13" ht="15" customHeight="1">
      <c r="A38" s="105" t="s">
        <v>19</v>
      </c>
      <c r="B38" s="12">
        <f aca="true" t="shared" si="7" ref="B38:M38">+B36/B32*100</f>
        <v>7.371921767360837</v>
      </c>
      <c r="C38" s="8">
        <f t="shared" si="7"/>
        <v>50.560398505603985</v>
      </c>
      <c r="D38" s="8">
        <f t="shared" si="7"/>
        <v>5.953792680433449</v>
      </c>
      <c r="E38" s="8">
        <f t="shared" si="7"/>
        <v>8.58885167053165</v>
      </c>
      <c r="F38" s="8">
        <f t="shared" si="7"/>
        <v>3.9052433343245117</v>
      </c>
      <c r="G38" s="9">
        <f t="shared" si="7"/>
        <v>2.2777369581190303</v>
      </c>
      <c r="H38" s="8">
        <f t="shared" si="7"/>
        <v>12.832576786720121</v>
      </c>
      <c r="I38" s="8">
        <f t="shared" si="7"/>
        <v>75.23069451189897</v>
      </c>
      <c r="J38" s="8">
        <f t="shared" si="7"/>
        <v>8.2639926036555</v>
      </c>
      <c r="K38" s="8">
        <f t="shared" si="7"/>
        <v>11.160512919646884</v>
      </c>
      <c r="L38" s="8">
        <f t="shared" si="7"/>
        <v>5.094502542454188</v>
      </c>
      <c r="M38" s="9">
        <f t="shared" si="7"/>
        <v>2.798165137614679</v>
      </c>
    </row>
    <row r="39" spans="1:13" ht="15" customHeight="1">
      <c r="A39" s="105" t="s">
        <v>18</v>
      </c>
      <c r="B39" s="12">
        <f aca="true" t="shared" si="8" ref="B39:M39">+B36/B7</f>
        <v>0.06714749368914533</v>
      </c>
      <c r="C39" s="8">
        <f t="shared" si="8"/>
        <v>0.03762394588082661</v>
      </c>
      <c r="D39" s="8">
        <f t="shared" si="8"/>
        <v>0.08595548733691481</v>
      </c>
      <c r="E39" s="8">
        <f t="shared" si="8"/>
        <v>0.07115411982353778</v>
      </c>
      <c r="F39" s="8">
        <f t="shared" si="8"/>
        <v>0.1492989768851838</v>
      </c>
      <c r="G39" s="9">
        <f t="shared" si="8"/>
        <v>0.25203252032520324</v>
      </c>
      <c r="H39" s="8">
        <f t="shared" si="8"/>
        <v>0.07333282841670768</v>
      </c>
      <c r="I39" s="8">
        <f t="shared" si="8"/>
        <v>0.049593391816610106</v>
      </c>
      <c r="J39" s="8">
        <f t="shared" si="8"/>
        <v>0.1076923076923077</v>
      </c>
      <c r="K39" s="8">
        <f t="shared" si="8"/>
        <v>0.09305324235749207</v>
      </c>
      <c r="L39" s="8">
        <f t="shared" si="8"/>
        <v>0.19232162260050706</v>
      </c>
      <c r="M39" s="9">
        <f t="shared" si="8"/>
        <v>0.2961165048543689</v>
      </c>
    </row>
    <row r="40" spans="1:13" ht="13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36" t="s">
        <v>45</v>
      </c>
      <c r="B41" s="40">
        <v>20388</v>
      </c>
      <c r="C41" s="43">
        <v>19</v>
      </c>
      <c r="D41" s="43">
        <v>20369</v>
      </c>
      <c r="E41" s="43">
        <v>9812</v>
      </c>
      <c r="F41" s="43">
        <v>8449</v>
      </c>
      <c r="G41" s="57">
        <v>2108</v>
      </c>
      <c r="H41" s="65">
        <v>23816</v>
      </c>
      <c r="I41" s="65">
        <v>16</v>
      </c>
      <c r="J41" s="65">
        <v>23800</v>
      </c>
      <c r="K41" s="65">
        <v>12763</v>
      </c>
      <c r="L41" s="65">
        <v>9115</v>
      </c>
      <c r="M41" s="72">
        <v>1922</v>
      </c>
    </row>
    <row r="42" spans="1:13" ht="15" customHeight="1">
      <c r="A42" s="105" t="s">
        <v>13</v>
      </c>
      <c r="B42" s="3">
        <f>+B41/$B$41*100</f>
        <v>100</v>
      </c>
      <c r="C42" s="8">
        <f>+C41/$B$41*100</f>
        <v>0.09319207376888367</v>
      </c>
      <c r="D42" s="8">
        <f>+D41/$B$41*100</f>
        <v>99.90680792623111</v>
      </c>
      <c r="E42" s="8">
        <f>E41/D41*100</f>
        <v>48.171240610732</v>
      </c>
      <c r="F42" s="8">
        <f>F41/D41*100</f>
        <v>41.479699543423834</v>
      </c>
      <c r="G42" s="9">
        <f>G41/D41*100</f>
        <v>10.349059845844174</v>
      </c>
      <c r="H42" s="6">
        <f>+H41/$H$41*100</f>
        <v>100</v>
      </c>
      <c r="I42" s="14">
        <f>+I41/$H$41*100</f>
        <v>0.06718172657037286</v>
      </c>
      <c r="J42" s="14">
        <f>+J41/$H$41*100</f>
        <v>99.93281827342962</v>
      </c>
      <c r="K42" s="8">
        <f>K41/J41*100</f>
        <v>53.62605042016807</v>
      </c>
      <c r="L42" s="8">
        <f>L41/J41*100</f>
        <v>38.29831932773109</v>
      </c>
      <c r="M42" s="9">
        <f>M41/J41*100</f>
        <v>8.07563025210084</v>
      </c>
    </row>
    <row r="43" spans="1:13" ht="15" customHeight="1">
      <c r="A43" s="105" t="s">
        <v>17</v>
      </c>
      <c r="B43" s="12">
        <f aca="true" t="shared" si="9" ref="B43:M43">+B41/B32*100</f>
        <v>80.71898012510887</v>
      </c>
      <c r="C43" s="8">
        <f t="shared" si="9"/>
        <v>2.3661270236612704</v>
      </c>
      <c r="D43" s="8">
        <f t="shared" si="9"/>
        <v>83.29176037620118</v>
      </c>
      <c r="E43" s="8">
        <f t="shared" si="9"/>
        <v>84.27381259125654</v>
      </c>
      <c r="F43" s="8">
        <f t="shared" si="9"/>
        <v>83.74467241550204</v>
      </c>
      <c r="G43" s="9">
        <f t="shared" si="9"/>
        <v>77.44305657604701</v>
      </c>
      <c r="H43" s="8">
        <f t="shared" si="9"/>
        <v>78.91057287697558</v>
      </c>
      <c r="I43" s="8">
        <f t="shared" si="9"/>
        <v>0.7770762506070907</v>
      </c>
      <c r="J43" s="8">
        <f t="shared" si="9"/>
        <v>84.63124955550815</v>
      </c>
      <c r="K43" s="8">
        <f t="shared" si="9"/>
        <v>82.24112378374895</v>
      </c>
      <c r="L43" s="8">
        <f t="shared" si="9"/>
        <v>87.45082989542358</v>
      </c>
      <c r="M43" s="9">
        <f t="shared" si="9"/>
        <v>88.1651376146789</v>
      </c>
    </row>
    <row r="44" spans="1:13" ht="15" customHeight="1">
      <c r="A44" s="106" t="s">
        <v>18</v>
      </c>
      <c r="B44" s="22">
        <f aca="true" t="shared" si="10" ref="B44:M44">+B41/B7</f>
        <v>0.7352326000721241</v>
      </c>
      <c r="C44" s="23">
        <f t="shared" si="10"/>
        <v>0.0017607265313687333</v>
      </c>
      <c r="D44" s="23">
        <f t="shared" si="10"/>
        <v>1.2024912922840783</v>
      </c>
      <c r="E44" s="23">
        <f t="shared" si="10"/>
        <v>0.6981642237085527</v>
      </c>
      <c r="F44" s="23">
        <f t="shared" si="10"/>
        <v>3.2015915119363396</v>
      </c>
      <c r="G44" s="24">
        <f t="shared" si="10"/>
        <v>8.56910569105691</v>
      </c>
      <c r="H44" s="23">
        <f t="shared" si="10"/>
        <v>0.45094103836104066</v>
      </c>
      <c r="I44" s="23">
        <f t="shared" si="10"/>
        <v>0.0005122622782864827</v>
      </c>
      <c r="J44" s="23">
        <f t="shared" si="10"/>
        <v>1.1028730305838739</v>
      </c>
      <c r="K44" s="23">
        <f t="shared" si="10"/>
        <v>0.6857035405361844</v>
      </c>
      <c r="L44" s="23">
        <f t="shared" si="10"/>
        <v>3.3013400941687796</v>
      </c>
      <c r="M44" s="24">
        <f t="shared" si="10"/>
        <v>9.330097087378642</v>
      </c>
    </row>
    <row r="45" spans="1:13" ht="15" customHeight="1">
      <c r="A45" s="114" t="s">
        <v>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5" customHeight="1">
      <c r="A46" s="49" t="s">
        <v>20</v>
      </c>
      <c r="B46" s="25"/>
      <c r="C46" s="26"/>
      <c r="D46" s="43">
        <v>40470</v>
      </c>
      <c r="E46" s="43">
        <v>20360</v>
      </c>
      <c r="F46" s="43">
        <v>16366</v>
      </c>
      <c r="G46" s="57">
        <v>3744</v>
      </c>
      <c r="H46" s="78" t="s">
        <v>34</v>
      </c>
      <c r="I46" s="78" t="s">
        <v>34</v>
      </c>
      <c r="J46" s="69">
        <v>50899.94</v>
      </c>
      <c r="K46" s="69">
        <v>27580.01</v>
      </c>
      <c r="L46" s="69">
        <v>19345.14</v>
      </c>
      <c r="M46" s="70">
        <v>3974.79</v>
      </c>
    </row>
    <row r="47" spans="1:13" ht="15" customHeight="1">
      <c r="A47" s="105" t="s">
        <v>9</v>
      </c>
      <c r="B47" s="25"/>
      <c r="C47" s="26"/>
      <c r="D47" s="4">
        <f>+D46/$D$46*100</f>
        <v>100</v>
      </c>
      <c r="E47" s="8">
        <f>+E46/$D$46*100</f>
        <v>50.30887076847047</v>
      </c>
      <c r="F47" s="8">
        <f>+F46/$D$46*100</f>
        <v>40.43983197430195</v>
      </c>
      <c r="G47" s="9">
        <f>+G46/$D$46*100</f>
        <v>9.251297257227575</v>
      </c>
      <c r="H47" s="26"/>
      <c r="I47" s="26"/>
      <c r="J47" s="4">
        <f>+J46/$J$46*100</f>
        <v>100</v>
      </c>
      <c r="K47" s="8">
        <f>+K46/$J$46*100</f>
        <v>54.1847593533509</v>
      </c>
      <c r="L47" s="8">
        <f>+L46/$J$46*100</f>
        <v>38.00621375978046</v>
      </c>
      <c r="M47" s="9">
        <f>+M46/$J$46*100</f>
        <v>7.809026886868628</v>
      </c>
    </row>
    <row r="48" spans="1:13" ht="10.5" customHeight="1">
      <c r="A48" s="50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0" t="s">
        <v>59</v>
      </c>
      <c r="B49" s="27"/>
      <c r="C49" s="28"/>
      <c r="D49" s="97">
        <v>207.1</v>
      </c>
      <c r="E49" s="97">
        <v>216.8</v>
      </c>
      <c r="F49" s="97">
        <v>201.3</v>
      </c>
      <c r="G49" s="98">
        <v>184.9</v>
      </c>
      <c r="H49" s="99"/>
      <c r="I49" s="99"/>
      <c r="J49" s="69">
        <v>217.16</v>
      </c>
      <c r="K49" s="69">
        <v>219.84</v>
      </c>
      <c r="L49" s="69">
        <v>214.7</v>
      </c>
      <c r="M49" s="70">
        <v>210.66</v>
      </c>
    </row>
    <row r="50" spans="1:13" ht="12" customHeight="1">
      <c r="A50" s="52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49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5" t="s">
        <v>22</v>
      </c>
      <c r="B52" s="25"/>
      <c r="C52" s="26"/>
      <c r="D52" s="43">
        <v>14499</v>
      </c>
      <c r="E52" s="43">
        <v>11899</v>
      </c>
      <c r="F52" s="43">
        <v>2373</v>
      </c>
      <c r="G52" s="57">
        <v>227</v>
      </c>
      <c r="H52" s="78"/>
      <c r="I52" s="78"/>
      <c r="J52" s="77">
        <v>16818</v>
      </c>
      <c r="K52" s="77">
        <v>14325</v>
      </c>
      <c r="L52" s="77">
        <v>2327</v>
      </c>
      <c r="M52" s="72">
        <v>166</v>
      </c>
    </row>
    <row r="53" spans="1:13" ht="15" customHeight="1">
      <c r="A53" s="105" t="s">
        <v>23</v>
      </c>
      <c r="B53" s="25"/>
      <c r="C53" s="26"/>
      <c r="D53" s="8">
        <f>+D52/D7*100</f>
        <v>85.59537162760493</v>
      </c>
      <c r="E53" s="8">
        <f>+E52/E7*100</f>
        <v>84.66628717802762</v>
      </c>
      <c r="F53" s="8">
        <f>+F52/F7*100</f>
        <v>89.92042440318302</v>
      </c>
      <c r="G53" s="9">
        <f>+G52/G7*100</f>
        <v>92.27642276422763</v>
      </c>
      <c r="H53" s="26"/>
      <c r="I53" s="26"/>
      <c r="J53" s="8">
        <f>+J52/J7*100</f>
        <v>77.93327154772938</v>
      </c>
      <c r="K53" s="8">
        <f>+K52/K7*100</f>
        <v>76.96233815075485</v>
      </c>
      <c r="L53" s="8">
        <f>+L52/L7*100</f>
        <v>84.2810575878305</v>
      </c>
      <c r="M53" s="9">
        <f>+M52/M7*100</f>
        <v>80.58252427184466</v>
      </c>
    </row>
    <row r="54" spans="1:13" ht="15" customHeight="1">
      <c r="A54" s="105" t="s">
        <v>24</v>
      </c>
      <c r="B54" s="25"/>
      <c r="C54" s="26"/>
      <c r="D54" s="43">
        <v>15944</v>
      </c>
      <c r="E54" s="43">
        <v>7823</v>
      </c>
      <c r="F54" s="43">
        <v>6537</v>
      </c>
      <c r="G54" s="57">
        <v>1584</v>
      </c>
      <c r="H54" s="78"/>
      <c r="I54" s="78"/>
      <c r="J54" s="77">
        <v>18273</v>
      </c>
      <c r="K54" s="77">
        <v>9692</v>
      </c>
      <c r="L54" s="77">
        <v>7126</v>
      </c>
      <c r="M54" s="72">
        <v>1455</v>
      </c>
    </row>
    <row r="55" spans="1:13" ht="15" customHeight="1">
      <c r="A55" s="105" t="s">
        <v>25</v>
      </c>
      <c r="B55" s="25"/>
      <c r="C55" s="26"/>
      <c r="D55" s="8">
        <f>+D54/D41*100</f>
        <v>78.27581128184987</v>
      </c>
      <c r="E55" s="8">
        <f>+E54/E41*100</f>
        <v>79.72890338361191</v>
      </c>
      <c r="F55" s="8">
        <f>+F54/F41*100</f>
        <v>77.37010297076577</v>
      </c>
      <c r="G55" s="9">
        <f>+G54/G41*100</f>
        <v>75.14231499051233</v>
      </c>
      <c r="H55" s="26"/>
      <c r="I55" s="26"/>
      <c r="J55" s="8">
        <f>+J54/J41*100</f>
        <v>76.77731092436974</v>
      </c>
      <c r="K55" s="8">
        <f>+K54/K41*100</f>
        <v>75.93825903000861</v>
      </c>
      <c r="L55" s="8">
        <f>+L54/L41*100</f>
        <v>78.17882611080637</v>
      </c>
      <c r="M55" s="9">
        <f>+M54/M41*100</f>
        <v>75.70239334027055</v>
      </c>
    </row>
    <row r="56" spans="1:13" ht="10.5" customHeight="1">
      <c r="A56" s="50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ht="15" customHeight="1">
      <c r="A58" s="54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5" t="s">
        <v>22</v>
      </c>
      <c r="B59" s="40">
        <v>12370</v>
      </c>
      <c r="C59" s="43">
        <v>1815</v>
      </c>
      <c r="D59" s="43">
        <v>10555</v>
      </c>
      <c r="E59" s="43">
        <v>8035</v>
      </c>
      <c r="F59" s="43">
        <v>2290</v>
      </c>
      <c r="G59" s="57">
        <v>230</v>
      </c>
      <c r="H59" s="77">
        <v>18471</v>
      </c>
      <c r="I59" s="77">
        <v>5365</v>
      </c>
      <c r="J59" s="77">
        <v>13106</v>
      </c>
      <c r="K59" s="77">
        <v>10875</v>
      </c>
      <c r="L59" s="77">
        <v>2070</v>
      </c>
      <c r="M59" s="72">
        <v>161</v>
      </c>
    </row>
    <row r="60" spans="1:13" ht="15" customHeight="1">
      <c r="A60" s="105" t="s">
        <v>11</v>
      </c>
      <c r="B60" s="12">
        <f aca="true" t="shared" si="11" ref="B60:M60">+B59/B7*100</f>
        <v>44.60872701045799</v>
      </c>
      <c r="C60" s="8">
        <f t="shared" si="11"/>
        <v>16.819571865443425</v>
      </c>
      <c r="D60" s="8">
        <f t="shared" si="11"/>
        <v>62.31182478304505</v>
      </c>
      <c r="E60" s="8">
        <f t="shared" si="11"/>
        <v>57.17233527821261</v>
      </c>
      <c r="F60" s="8">
        <f t="shared" si="11"/>
        <v>86.7752936718454</v>
      </c>
      <c r="G60" s="9">
        <f t="shared" si="11"/>
        <v>93.4959349593496</v>
      </c>
      <c r="H60" s="8">
        <f t="shared" si="11"/>
        <v>34.9736812208884</v>
      </c>
      <c r="I60" s="8">
        <f t="shared" si="11"/>
        <v>17.176794518793624</v>
      </c>
      <c r="J60" s="8">
        <f t="shared" si="11"/>
        <v>60.7321594068582</v>
      </c>
      <c r="K60" s="8">
        <f t="shared" si="11"/>
        <v>58.42690592596572</v>
      </c>
      <c r="L60" s="8">
        <f t="shared" si="11"/>
        <v>74.97283592901123</v>
      </c>
      <c r="M60" s="9">
        <f t="shared" si="11"/>
        <v>78.15533980582524</v>
      </c>
    </row>
    <row r="61" spans="1:13" ht="15" customHeight="1">
      <c r="A61" s="105" t="s">
        <v>26</v>
      </c>
      <c r="B61" s="40">
        <v>33147</v>
      </c>
      <c r="C61" s="43">
        <v>2935</v>
      </c>
      <c r="D61" s="43">
        <v>30212</v>
      </c>
      <c r="E61" s="43">
        <v>19286</v>
      </c>
      <c r="F61" s="43">
        <v>9434</v>
      </c>
      <c r="G61" s="57">
        <v>1492</v>
      </c>
      <c r="H61" s="77">
        <v>42498</v>
      </c>
      <c r="I61" s="77">
        <v>9358</v>
      </c>
      <c r="J61" s="77">
        <v>33140</v>
      </c>
      <c r="K61" s="77">
        <v>24940</v>
      </c>
      <c r="L61" s="77">
        <v>7387</v>
      </c>
      <c r="M61" s="72">
        <v>813</v>
      </c>
    </row>
    <row r="62" spans="1:13" ht="15" customHeight="1">
      <c r="A62" s="105" t="s">
        <v>9</v>
      </c>
      <c r="B62" s="3">
        <f>+B61/$B$61*100</f>
        <v>100</v>
      </c>
      <c r="C62" s="8">
        <f>+C61/$B$61*100</f>
        <v>8.854496636196338</v>
      </c>
      <c r="D62" s="8">
        <f>+D61/$B$61*100</f>
        <v>91.14550336380366</v>
      </c>
      <c r="E62" s="8">
        <f>E61/D61*100</f>
        <v>63.835562028333115</v>
      </c>
      <c r="F62" s="8">
        <f>F61/D61*100</f>
        <v>31.2260029127499</v>
      </c>
      <c r="G62" s="9">
        <f>G61/D61*100</f>
        <v>4.938435058916987</v>
      </c>
      <c r="H62" s="10">
        <f aca="true" t="shared" si="12" ref="H62:M62">+H61/$H$61*100</f>
        <v>100</v>
      </c>
      <c r="I62" s="8">
        <f t="shared" si="12"/>
        <v>22.019859758106264</v>
      </c>
      <c r="J62" s="8">
        <f t="shared" si="12"/>
        <v>77.98014024189374</v>
      </c>
      <c r="K62" s="8">
        <f t="shared" si="12"/>
        <v>58.685114593627944</v>
      </c>
      <c r="L62" s="8">
        <f t="shared" si="12"/>
        <v>17.381994446797496</v>
      </c>
      <c r="M62" s="9">
        <f t="shared" si="12"/>
        <v>1.9130312014683044</v>
      </c>
    </row>
    <row r="63" spans="1:13" ht="15" customHeight="1">
      <c r="A63" s="105" t="s">
        <v>27</v>
      </c>
      <c r="B63" s="12">
        <f aca="true" t="shared" si="13" ref="B63:M63">+B61/B7</f>
        <v>1.1953479985575188</v>
      </c>
      <c r="C63" s="8">
        <f t="shared" si="13"/>
        <v>0.27198591418774903</v>
      </c>
      <c r="D63" s="8">
        <f t="shared" si="13"/>
        <v>1.7835763622409824</v>
      </c>
      <c r="E63" s="8">
        <f t="shared" si="13"/>
        <v>1.3722783549167497</v>
      </c>
      <c r="F63" s="8">
        <f t="shared" si="13"/>
        <v>3.574838954149299</v>
      </c>
      <c r="G63" s="9">
        <f t="shared" si="13"/>
        <v>6.065040650406504</v>
      </c>
      <c r="H63" s="8">
        <f t="shared" si="13"/>
        <v>0.8046730033703184</v>
      </c>
      <c r="I63" s="8">
        <f t="shared" si="13"/>
        <v>0.29960940001280656</v>
      </c>
      <c r="J63" s="8">
        <f t="shared" si="13"/>
        <v>1.535681186283596</v>
      </c>
      <c r="K63" s="8">
        <f t="shared" si="13"/>
        <v>1.3399237092354805</v>
      </c>
      <c r="L63" s="8">
        <f t="shared" si="13"/>
        <v>2.675479898587468</v>
      </c>
      <c r="M63" s="9">
        <f t="shared" si="13"/>
        <v>3.9466019417475726</v>
      </c>
    </row>
    <row r="64" spans="1:13" ht="6" customHeight="1">
      <c r="A64" s="108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107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ht="15" customHeight="1">
      <c r="A66" s="105" t="s">
        <v>29</v>
      </c>
      <c r="B66" s="40">
        <v>11496</v>
      </c>
      <c r="C66" s="43">
        <v>3626</v>
      </c>
      <c r="D66" s="43">
        <v>7870</v>
      </c>
      <c r="E66" s="43">
        <v>6293</v>
      </c>
      <c r="F66" s="43">
        <v>1425</v>
      </c>
      <c r="G66" s="57">
        <v>152</v>
      </c>
      <c r="H66" s="77">
        <v>11798</v>
      </c>
      <c r="I66" s="77">
        <v>4212</v>
      </c>
      <c r="J66" s="77">
        <v>7586</v>
      </c>
      <c r="K66" s="77">
        <v>6395</v>
      </c>
      <c r="L66" s="77">
        <v>1114</v>
      </c>
      <c r="M66" s="72">
        <v>77</v>
      </c>
    </row>
    <row r="67" spans="1:13" ht="15" customHeight="1">
      <c r="A67" s="105" t="s">
        <v>11</v>
      </c>
      <c r="B67" s="12">
        <f aca="true" t="shared" si="14" ref="B67:M67">+B66/B7*100</f>
        <v>41.45690587811035</v>
      </c>
      <c r="C67" s="8">
        <f t="shared" si="14"/>
        <v>33.602075803910665</v>
      </c>
      <c r="D67" s="8">
        <f t="shared" si="14"/>
        <v>46.46083003719228</v>
      </c>
      <c r="E67" s="8">
        <f t="shared" si="14"/>
        <v>44.77728760495233</v>
      </c>
      <c r="F67" s="8">
        <f t="shared" si="14"/>
        <v>53.99772641151952</v>
      </c>
      <c r="G67" s="9">
        <f t="shared" si="14"/>
        <v>61.78861788617886</v>
      </c>
      <c r="H67" s="8">
        <f t="shared" si="14"/>
        <v>22.338773809974626</v>
      </c>
      <c r="I67" s="8">
        <f t="shared" si="14"/>
        <v>13.485304475891658</v>
      </c>
      <c r="J67" s="8">
        <f t="shared" si="14"/>
        <v>35.15291936978684</v>
      </c>
      <c r="K67" s="8">
        <f t="shared" si="14"/>
        <v>34.35770697899317</v>
      </c>
      <c r="L67" s="8">
        <f t="shared" si="14"/>
        <v>40.347700108656284</v>
      </c>
      <c r="M67" s="9">
        <f t="shared" si="14"/>
        <v>37.37864077669903</v>
      </c>
    </row>
    <row r="68" spans="1:13" ht="15" customHeight="1">
      <c r="A68" s="105" t="s">
        <v>30</v>
      </c>
      <c r="B68" s="40">
        <v>24004</v>
      </c>
      <c r="C68" s="43">
        <v>6454</v>
      </c>
      <c r="D68" s="43">
        <v>17550</v>
      </c>
      <c r="E68" s="43">
        <v>13121</v>
      </c>
      <c r="F68" s="43">
        <v>3869</v>
      </c>
      <c r="G68" s="57">
        <v>560</v>
      </c>
      <c r="H68" s="77">
        <v>26832</v>
      </c>
      <c r="I68" s="77">
        <v>8733</v>
      </c>
      <c r="J68" s="77">
        <v>18099</v>
      </c>
      <c r="K68" s="77">
        <v>14641</v>
      </c>
      <c r="L68" s="77">
        <v>3216</v>
      </c>
      <c r="M68" s="72">
        <v>242</v>
      </c>
    </row>
    <row r="69" spans="1:13" ht="15" customHeight="1">
      <c r="A69" s="105" t="s">
        <v>13</v>
      </c>
      <c r="B69" s="3">
        <f>+B68/$B$68*100</f>
        <v>100</v>
      </c>
      <c r="C69" s="8">
        <f>+C68/$B$68*100</f>
        <v>26.887185469088486</v>
      </c>
      <c r="D69" s="8">
        <f>+D68/$B$68*100</f>
        <v>73.11281453091152</v>
      </c>
      <c r="E69" s="8">
        <f>E68/D68*100</f>
        <v>74.76353276353277</v>
      </c>
      <c r="F69" s="8">
        <f>F68/D68*100</f>
        <v>22.045584045584047</v>
      </c>
      <c r="G69" s="9">
        <f>G68/D68*100</f>
        <v>3.190883190883191</v>
      </c>
      <c r="H69" s="10">
        <f>+H68/$H$68*100</f>
        <v>100</v>
      </c>
      <c r="I69" s="8">
        <f>+I68/$H$68*100</f>
        <v>32.54695885509839</v>
      </c>
      <c r="J69" s="8">
        <f>+J68/$H$68*100</f>
        <v>67.45304114490162</v>
      </c>
      <c r="K69" s="8">
        <f>K68/J68*100</f>
        <v>80.8939720426543</v>
      </c>
      <c r="L69" s="8">
        <f>L68/J68*100</f>
        <v>17.768937510359688</v>
      </c>
      <c r="M69" s="9">
        <f>M68/J68*100</f>
        <v>1.3370904469860212</v>
      </c>
    </row>
    <row r="70" spans="1:13" ht="15" customHeight="1">
      <c r="A70" s="105" t="s">
        <v>38</v>
      </c>
      <c r="B70" s="12">
        <f aca="true" t="shared" si="15" ref="B70:M70">+B68/B7</f>
        <v>0.8656328885683375</v>
      </c>
      <c r="C70" s="8">
        <f t="shared" si="15"/>
        <v>0.5980910017607265</v>
      </c>
      <c r="D70" s="8">
        <f t="shared" si="15"/>
        <v>1.0360706062931697</v>
      </c>
      <c r="E70" s="8">
        <f t="shared" si="15"/>
        <v>0.9336132062046393</v>
      </c>
      <c r="F70" s="8">
        <f t="shared" si="15"/>
        <v>1.4660856384994316</v>
      </c>
      <c r="G70" s="9">
        <f t="shared" si="15"/>
        <v>2.2764227642276422</v>
      </c>
      <c r="H70" s="8">
        <f t="shared" si="15"/>
        <v>0.5080471087211724</v>
      </c>
      <c r="I70" s="8">
        <f t="shared" si="15"/>
        <v>0.27959915476724084</v>
      </c>
      <c r="J70" s="8">
        <f t="shared" si="15"/>
        <v>0.838693234476367</v>
      </c>
      <c r="K70" s="8">
        <f t="shared" si="15"/>
        <v>0.7866007629076452</v>
      </c>
      <c r="L70" s="8">
        <f t="shared" si="15"/>
        <v>1.1647953639985513</v>
      </c>
      <c r="M70" s="9">
        <f t="shared" si="15"/>
        <v>1.174757281553398</v>
      </c>
    </row>
    <row r="71" spans="1:13" ht="6" customHeight="1">
      <c r="A71" s="108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107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ht="15" customHeight="1">
      <c r="A73" s="105" t="s">
        <v>29</v>
      </c>
      <c r="B73" s="3">
        <v>20531</v>
      </c>
      <c r="C73" s="4">
        <v>6583</v>
      </c>
      <c r="D73" s="4">
        <v>13948</v>
      </c>
      <c r="E73" s="4">
        <v>11429</v>
      </c>
      <c r="F73" s="4">
        <v>2300</v>
      </c>
      <c r="G73" s="57">
        <v>219</v>
      </c>
      <c r="H73" s="77">
        <v>21453</v>
      </c>
      <c r="I73" s="77">
        <v>8646</v>
      </c>
      <c r="J73" s="77">
        <v>12807</v>
      </c>
      <c r="K73" s="77">
        <v>10907</v>
      </c>
      <c r="L73" s="77">
        <v>1770</v>
      </c>
      <c r="M73" s="72">
        <v>130</v>
      </c>
    </row>
    <row r="74" spans="1:13" ht="15" customHeight="1">
      <c r="A74" s="105" t="s">
        <v>32</v>
      </c>
      <c r="B74" s="12">
        <f aca="true" t="shared" si="16" ref="B74:M74">+B73/B7*100</f>
        <v>74.03894698882077</v>
      </c>
      <c r="C74" s="8">
        <f t="shared" si="16"/>
        <v>61.00454082105459</v>
      </c>
      <c r="D74" s="8">
        <f t="shared" si="16"/>
        <v>82.34252317137965</v>
      </c>
      <c r="E74" s="8">
        <f t="shared" si="16"/>
        <v>81.32204354632134</v>
      </c>
      <c r="F74" s="8">
        <f t="shared" si="16"/>
        <v>87.15422508525957</v>
      </c>
      <c r="G74" s="9">
        <f t="shared" si="16"/>
        <v>89.02439024390245</v>
      </c>
      <c r="H74" s="8">
        <f t="shared" si="16"/>
        <v>40.6199113871322</v>
      </c>
      <c r="I74" s="8">
        <f t="shared" si="16"/>
        <v>27.681372862905807</v>
      </c>
      <c r="J74" s="8">
        <f t="shared" si="16"/>
        <v>59.346617238183505</v>
      </c>
      <c r="K74" s="8">
        <f t="shared" si="16"/>
        <v>58.59882877558695</v>
      </c>
      <c r="L74" s="8">
        <f t="shared" si="16"/>
        <v>64.10720753350235</v>
      </c>
      <c r="M74" s="9">
        <f t="shared" si="16"/>
        <v>63.10679611650486</v>
      </c>
    </row>
    <row r="75" spans="1:13" ht="15" customHeight="1">
      <c r="A75" s="105" t="s">
        <v>57</v>
      </c>
      <c r="B75" s="3">
        <v>135178</v>
      </c>
      <c r="C75" s="4">
        <v>31924</v>
      </c>
      <c r="D75" s="4">
        <v>103254</v>
      </c>
      <c r="E75" s="4">
        <v>75651</v>
      </c>
      <c r="F75" s="4">
        <v>24064</v>
      </c>
      <c r="G75" s="57">
        <v>3539</v>
      </c>
      <c r="H75" s="53">
        <v>111588</v>
      </c>
      <c r="I75" s="53">
        <v>35982</v>
      </c>
      <c r="J75" s="53">
        <v>75606</v>
      </c>
      <c r="K75" s="53">
        <v>59971</v>
      </c>
      <c r="L75" s="53">
        <v>14103</v>
      </c>
      <c r="M75" s="68">
        <v>1532</v>
      </c>
    </row>
    <row r="76" spans="1:13" ht="15" customHeight="1">
      <c r="A76" s="105" t="s">
        <v>9</v>
      </c>
      <c r="B76" s="3">
        <f>+B75/$B$75*100</f>
        <v>100</v>
      </c>
      <c r="C76" s="8">
        <f>+C75/$B$75*100</f>
        <v>23.616268919498733</v>
      </c>
      <c r="D76" s="8">
        <f>+D75/$B$75*100</f>
        <v>76.38373108050126</v>
      </c>
      <c r="E76" s="8">
        <f>E75/D75*100</f>
        <v>73.26689522924052</v>
      </c>
      <c r="F76" s="8">
        <f>F75/D75*100</f>
        <v>23.305634648536618</v>
      </c>
      <c r="G76" s="9">
        <f>G75/D75*100</f>
        <v>3.427470122222868</v>
      </c>
      <c r="H76" s="10">
        <f>+H75/$H$75*100</f>
        <v>100</v>
      </c>
      <c r="I76" s="8">
        <f>+I75/$H$75*100</f>
        <v>32.2454027314765</v>
      </c>
      <c r="J76" s="8">
        <f>+J75/$H$75*100</f>
        <v>67.7545972685235</v>
      </c>
      <c r="K76" s="8">
        <f>K75/J75*100</f>
        <v>79.32042430494934</v>
      </c>
      <c r="L76" s="8">
        <f>L75/J75*100</f>
        <v>18.65328148559638</v>
      </c>
      <c r="M76" s="9">
        <f>M75/J75*100</f>
        <v>2.026294209454276</v>
      </c>
    </row>
    <row r="77" spans="1:13" ht="15" customHeight="1">
      <c r="A77" s="105" t="s">
        <v>39</v>
      </c>
      <c r="B77" s="12">
        <f aca="true" t="shared" si="17" ref="B77:M77">+B75/B7</f>
        <v>4.874792643346556</v>
      </c>
      <c r="C77" s="8">
        <f t="shared" si="17"/>
        <v>2.9583912519692337</v>
      </c>
      <c r="D77" s="8">
        <f t="shared" si="17"/>
        <v>6.095637286734754</v>
      </c>
      <c r="E77" s="8">
        <f t="shared" si="17"/>
        <v>5.382880318770457</v>
      </c>
      <c r="F77" s="8">
        <f t="shared" si="17"/>
        <v>9.118605532398636</v>
      </c>
      <c r="G77" s="9">
        <f t="shared" si="17"/>
        <v>14.386178861788618</v>
      </c>
      <c r="H77" s="8">
        <f t="shared" si="17"/>
        <v>2.1128488658310296</v>
      </c>
      <c r="I77" s="8">
        <f t="shared" si="17"/>
        <v>1.1520138310815138</v>
      </c>
      <c r="J77" s="8">
        <f t="shared" si="17"/>
        <v>3.5035217794253937</v>
      </c>
      <c r="K77" s="8">
        <f t="shared" si="17"/>
        <v>3.2219953795734164</v>
      </c>
      <c r="L77" s="8">
        <f t="shared" si="17"/>
        <v>5.107931908728721</v>
      </c>
      <c r="M77" s="9">
        <f t="shared" si="17"/>
        <v>7.436893203883495</v>
      </c>
    </row>
    <row r="78" spans="1:13" ht="6" customHeight="1">
      <c r="A78" s="108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107" t="s">
        <v>60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05" t="s">
        <v>29</v>
      </c>
      <c r="B80" s="40">
        <v>7642</v>
      </c>
      <c r="C80" s="43">
        <v>1856</v>
      </c>
      <c r="D80" s="43">
        <v>5786</v>
      </c>
      <c r="E80" s="43">
        <v>4492</v>
      </c>
      <c r="F80" s="43">
        <v>1170</v>
      </c>
      <c r="G80" s="57">
        <v>124</v>
      </c>
      <c r="H80" s="77">
        <v>7753</v>
      </c>
      <c r="I80" s="77">
        <v>2425</v>
      </c>
      <c r="J80" s="77">
        <v>5328</v>
      </c>
      <c r="K80" s="77">
        <v>4352</v>
      </c>
      <c r="L80" s="77">
        <v>905</v>
      </c>
      <c r="M80" s="72">
        <v>71</v>
      </c>
    </row>
    <row r="81" spans="1:13" ht="15" customHeight="1">
      <c r="A81" s="105" t="s">
        <v>32</v>
      </c>
      <c r="B81" s="12">
        <f aca="true" t="shared" si="18" ref="B81:M81">+B80/B7*100</f>
        <v>27.558600793364583</v>
      </c>
      <c r="C81" s="8">
        <f t="shared" si="18"/>
        <v>17.199518116949307</v>
      </c>
      <c r="D81" s="8">
        <f t="shared" si="18"/>
        <v>34.15786055847453</v>
      </c>
      <c r="E81" s="8">
        <f t="shared" si="18"/>
        <v>31.962430624733173</v>
      </c>
      <c r="F81" s="8">
        <f t="shared" si="18"/>
        <v>44.33497536945813</v>
      </c>
      <c r="G81" s="9">
        <f t="shared" si="18"/>
        <v>50.40650406504065</v>
      </c>
      <c r="H81" s="8">
        <f t="shared" si="18"/>
        <v>14.679819744764647</v>
      </c>
      <c r="I81" s="8">
        <f t="shared" si="18"/>
        <v>7.763975155279502</v>
      </c>
      <c r="J81" s="8">
        <f t="shared" si="18"/>
        <v>24.68952734012975</v>
      </c>
      <c r="K81" s="8">
        <f t="shared" si="18"/>
        <v>23.381507548487615</v>
      </c>
      <c r="L81" s="8">
        <f t="shared" si="18"/>
        <v>32.77797899311843</v>
      </c>
      <c r="M81" s="9">
        <f t="shared" si="18"/>
        <v>34.46601941747573</v>
      </c>
    </row>
    <row r="82" spans="1:13" ht="15" customHeight="1">
      <c r="A82" s="105" t="s">
        <v>33</v>
      </c>
      <c r="B82" s="40">
        <v>26860</v>
      </c>
      <c r="C82" s="43">
        <v>5271</v>
      </c>
      <c r="D82" s="43">
        <v>21589</v>
      </c>
      <c r="E82" s="43">
        <v>15425</v>
      </c>
      <c r="F82" s="43">
        <v>5393</v>
      </c>
      <c r="G82" s="57">
        <v>771</v>
      </c>
      <c r="H82" s="77">
        <v>35206</v>
      </c>
      <c r="I82" s="77">
        <v>9254</v>
      </c>
      <c r="J82" s="77">
        <v>25952</v>
      </c>
      <c r="K82" s="77">
        <v>19830</v>
      </c>
      <c r="L82" s="77">
        <v>5539</v>
      </c>
      <c r="M82" s="72">
        <v>583</v>
      </c>
    </row>
    <row r="83" spans="1:13" ht="15" customHeight="1">
      <c r="A83" s="105" t="s">
        <v>9</v>
      </c>
      <c r="B83" s="3">
        <f>+B82/$B$82*100</f>
        <v>100</v>
      </c>
      <c r="C83" s="8">
        <f>+C82/$B$82*100</f>
        <v>19.62397617274758</v>
      </c>
      <c r="D83" s="8">
        <f>+D82/$B$82*100</f>
        <v>80.37602382725242</v>
      </c>
      <c r="E83" s="8">
        <f>E82/D82*100</f>
        <v>71.44842280791144</v>
      </c>
      <c r="F83" s="8">
        <f>F82/D82*100</f>
        <v>24.98031404882116</v>
      </c>
      <c r="G83" s="9">
        <f>G82/D82*100</f>
        <v>3.5712631432674042</v>
      </c>
      <c r="H83" s="10">
        <f>+H82/$H$82*100</f>
        <v>100</v>
      </c>
      <c r="I83" s="8">
        <f>+I82/$H$82*100</f>
        <v>26.28529227972505</v>
      </c>
      <c r="J83" s="8">
        <f>+J82/$H$82*100</f>
        <v>73.71470772027496</v>
      </c>
      <c r="K83" s="8">
        <f>K82/J82*100</f>
        <v>76.41029593094945</v>
      </c>
      <c r="L83" s="8">
        <f>L82/J82*100</f>
        <v>21.343249075215784</v>
      </c>
      <c r="M83" s="9">
        <f>M82/J82*100</f>
        <v>2.2464549938347718</v>
      </c>
    </row>
    <row r="84" spans="1:13" ht="15" customHeight="1">
      <c r="A84" s="106" t="s">
        <v>41</v>
      </c>
      <c r="B84" s="22">
        <f aca="true" t="shared" si="19" ref="B84:M84">+B82/B7</f>
        <v>0.9686260367832672</v>
      </c>
      <c r="C84" s="23">
        <f t="shared" si="19"/>
        <v>0.4884626077286628</v>
      </c>
      <c r="D84" s="23">
        <f t="shared" si="19"/>
        <v>1.2745144341460535</v>
      </c>
      <c r="E84" s="23">
        <f t="shared" si="19"/>
        <v>1.0975522982780703</v>
      </c>
      <c r="F84" s="23">
        <f t="shared" si="19"/>
        <v>2.04357711254263</v>
      </c>
      <c r="G84" s="24">
        <f t="shared" si="19"/>
        <v>3.1341463414634148</v>
      </c>
      <c r="H84" s="23">
        <f t="shared" si="19"/>
        <v>0.6666035520884613</v>
      </c>
      <c r="I84" s="23">
        <f t="shared" si="19"/>
        <v>0.2962796952039444</v>
      </c>
      <c r="J84" s="23">
        <f t="shared" si="19"/>
        <v>1.2025949953660797</v>
      </c>
      <c r="K84" s="23">
        <f t="shared" si="19"/>
        <v>1.065384408746575</v>
      </c>
      <c r="L84" s="23">
        <f t="shared" si="19"/>
        <v>2.0061571894241217</v>
      </c>
      <c r="M84" s="24">
        <f t="shared" si="19"/>
        <v>2.8300970873786406</v>
      </c>
    </row>
    <row r="85" spans="1:13" ht="15" customHeight="1">
      <c r="A85" s="114" t="s">
        <v>43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H5:H6"/>
    <mergeCell ref="A3:E3"/>
    <mergeCell ref="I5:I6"/>
    <mergeCell ref="J5:M5"/>
    <mergeCell ref="A45:M45"/>
    <mergeCell ref="A85:M85"/>
  </mergeCells>
  <printOptions/>
  <pageMargins left="1" right="0.75" top="1" bottom="1" header="0.5" footer="0.5"/>
  <pageSetup firstPageNumber="27" useFirstPageNumber="1" horizontalDpi="600" verticalDpi="600" orientation="portrait" r:id="rId1"/>
  <headerFooter alignWithMargins="0">
    <oddFooter xml:space="preserve">&amp;L&amp;"Arial Narrow,Regular"&amp;9Zila Series : Rangpur&amp;C&amp;"Arial Narrow,Regular"&amp;P&amp;R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view="pageLayout" workbookViewId="0" topLeftCell="A1">
      <selection activeCell="H20" sqref="H20"/>
    </sheetView>
  </sheetViews>
  <sheetFormatPr defaultColWidth="9.140625" defaultRowHeight="15" customHeight="1"/>
  <cols>
    <col min="1" max="1" width="24.28125" style="59" customWidth="1"/>
    <col min="2" max="3" width="5.57421875" style="59" customWidth="1"/>
    <col min="4" max="4" width="5.00390625" style="59" customWidth="1"/>
    <col min="5" max="5" width="5.28125" style="59" customWidth="1"/>
    <col min="6" max="6" width="5.57421875" style="59" customWidth="1"/>
    <col min="7" max="8" width="5.28125" style="59" customWidth="1"/>
    <col min="9" max="9" width="5.57421875" style="59" customWidth="1"/>
    <col min="10" max="10" width="4.8515625" style="59" customWidth="1"/>
    <col min="11" max="11" width="5.140625" style="59" customWidth="1"/>
    <col min="12" max="12" width="5.57421875" style="59" customWidth="1"/>
    <col min="13" max="13" width="4.8515625" style="59" customWidth="1"/>
    <col min="14" max="16384" width="9.140625" style="59" customWidth="1"/>
  </cols>
  <sheetData>
    <row r="1" spans="1:13" ht="15" customHeight="1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 customHeight="1">
      <c r="A3" s="116" t="s">
        <v>63</v>
      </c>
      <c r="B3" s="116"/>
      <c r="C3" s="116"/>
      <c r="D3" s="116"/>
      <c r="E3" s="116"/>
      <c r="F3" s="61"/>
      <c r="G3" s="62" t="s">
        <v>68</v>
      </c>
      <c r="H3" s="62"/>
      <c r="I3" s="62"/>
      <c r="J3" s="62"/>
      <c r="K3" s="61" t="s">
        <v>0</v>
      </c>
      <c r="L3" s="61"/>
      <c r="M3" s="61"/>
    </row>
    <row r="4" spans="1:13" s="65" customFormat="1" ht="15" customHeight="1">
      <c r="A4" s="128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s="65" customFormat="1" ht="15" customHeight="1">
      <c r="A5" s="129"/>
      <c r="B5" s="126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s="65" customFormat="1" ht="15" customHeight="1">
      <c r="A6" s="130"/>
      <c r="B6" s="126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s="65" customFormat="1" ht="15" customHeight="1">
      <c r="A7" s="55" t="s">
        <v>8</v>
      </c>
      <c r="B7" s="80">
        <v>64961</v>
      </c>
      <c r="C7" s="75">
        <v>29290</v>
      </c>
      <c r="D7" s="75">
        <v>35671</v>
      </c>
      <c r="E7" s="75">
        <v>29448</v>
      </c>
      <c r="F7" s="75">
        <v>5677</v>
      </c>
      <c r="G7" s="56">
        <v>546</v>
      </c>
      <c r="H7" s="66">
        <v>148104</v>
      </c>
      <c r="I7" s="66">
        <v>96120</v>
      </c>
      <c r="J7" s="66">
        <v>51984</v>
      </c>
      <c r="K7" s="66">
        <v>44345</v>
      </c>
      <c r="L7" s="66">
        <v>7042</v>
      </c>
      <c r="M7" s="67">
        <v>597</v>
      </c>
    </row>
    <row r="8" spans="1:13" s="65" customFormat="1" ht="15" customHeight="1">
      <c r="A8" s="105" t="s">
        <v>9</v>
      </c>
      <c r="B8" s="3">
        <f>+B7/$B$7*100</f>
        <v>100</v>
      </c>
      <c r="C8" s="8">
        <f>+C7/$B$7*100</f>
        <v>45.08859161650837</v>
      </c>
      <c r="D8" s="8">
        <f>+D7/$B$7*100</f>
        <v>54.91140838349163</v>
      </c>
      <c r="E8" s="8">
        <f>E7/D7*100</f>
        <v>82.55445600067281</v>
      </c>
      <c r="F8" s="8">
        <f>F7/D7*100</f>
        <v>15.914888845280482</v>
      </c>
      <c r="G8" s="9">
        <f>G7/D7*100</f>
        <v>1.5306551540467046</v>
      </c>
      <c r="H8" s="10">
        <f>+H7/$H$7*100</f>
        <v>100</v>
      </c>
      <c r="I8" s="8">
        <f>+I7/$H$7*100</f>
        <v>64.90034030140983</v>
      </c>
      <c r="J8" s="8">
        <f>+J7/$H$7*100</f>
        <v>35.09965969859018</v>
      </c>
      <c r="K8" s="8">
        <f>K7/J7*100</f>
        <v>85.30509387503848</v>
      </c>
      <c r="L8" s="8">
        <f>L7/J7*100</f>
        <v>13.546475838719607</v>
      </c>
      <c r="M8" s="9">
        <f>M7/J7*100</f>
        <v>1.1484302862419205</v>
      </c>
    </row>
    <row r="9" spans="1:13" s="65" customFormat="1" ht="1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s="65" customFormat="1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s="65" customFormat="1" ht="15" customHeight="1">
      <c r="A11" s="36" t="s">
        <v>10</v>
      </c>
      <c r="B11" s="3">
        <v>40705</v>
      </c>
      <c r="C11" s="4">
        <v>19091</v>
      </c>
      <c r="D11" s="4">
        <v>21614</v>
      </c>
      <c r="E11" s="4">
        <v>17255</v>
      </c>
      <c r="F11" s="4">
        <v>3949</v>
      </c>
      <c r="G11" s="5">
        <v>410</v>
      </c>
      <c r="H11" s="66">
        <v>98420</v>
      </c>
      <c r="I11" s="66">
        <v>71047</v>
      </c>
      <c r="J11" s="66">
        <v>27373</v>
      </c>
      <c r="K11" s="66">
        <v>22537</v>
      </c>
      <c r="L11" s="66">
        <v>4404</v>
      </c>
      <c r="M11" s="68">
        <v>432</v>
      </c>
    </row>
    <row r="12" spans="1:13" s="65" customFormat="1" ht="15" customHeight="1">
      <c r="A12" s="105" t="s">
        <v>9</v>
      </c>
      <c r="B12" s="3">
        <f>+B11/$B$11*100</f>
        <v>100</v>
      </c>
      <c r="C12" s="8">
        <f>+C11/$B$11*100</f>
        <v>46.900872128731116</v>
      </c>
      <c r="D12" s="8">
        <f>+D11/$B$11*100</f>
        <v>53.099127871268884</v>
      </c>
      <c r="E12" s="8">
        <f>E11/D11*100</f>
        <v>79.83251596187657</v>
      </c>
      <c r="F12" s="8">
        <f>F11/D11*100</f>
        <v>18.27056537429444</v>
      </c>
      <c r="G12" s="9">
        <f>G11/D11*100</f>
        <v>1.8969186638289997</v>
      </c>
      <c r="H12" s="6">
        <f>+H11/$H$11*100</f>
        <v>100</v>
      </c>
      <c r="I12" s="14">
        <f>+I11/$H$11*100</f>
        <v>72.18756350335298</v>
      </c>
      <c r="J12" s="14">
        <f>+J11/$H$11*100</f>
        <v>27.812436496647024</v>
      </c>
      <c r="K12" s="8">
        <f>K11/J11*100</f>
        <v>82.33295583238957</v>
      </c>
      <c r="L12" s="8">
        <f>L11/J11*100</f>
        <v>16.088846673729588</v>
      </c>
      <c r="M12" s="9">
        <f>M11/J11*100</f>
        <v>1.5781974938808312</v>
      </c>
    </row>
    <row r="13" spans="1:13" s="65" customFormat="1" ht="15" customHeight="1">
      <c r="A13" s="105" t="s">
        <v>11</v>
      </c>
      <c r="B13" s="12">
        <f aca="true" t="shared" si="0" ref="B13:M13">+B11/B7*100</f>
        <v>62.66067332707317</v>
      </c>
      <c r="C13" s="8">
        <f t="shared" si="0"/>
        <v>65.17924206213725</v>
      </c>
      <c r="D13" s="8">
        <f t="shared" si="0"/>
        <v>60.592638277592435</v>
      </c>
      <c r="E13" s="8">
        <f t="shared" si="0"/>
        <v>58.594811192610706</v>
      </c>
      <c r="F13" s="8">
        <f t="shared" si="0"/>
        <v>69.56138805707239</v>
      </c>
      <c r="G13" s="9">
        <f t="shared" si="0"/>
        <v>75.0915750915751</v>
      </c>
      <c r="H13" s="8">
        <f t="shared" si="0"/>
        <v>66.45330308431913</v>
      </c>
      <c r="I13" s="8">
        <f t="shared" si="0"/>
        <v>73.91489804411154</v>
      </c>
      <c r="J13" s="8">
        <f t="shared" si="0"/>
        <v>52.6565866420437</v>
      </c>
      <c r="K13" s="8">
        <f t="shared" si="0"/>
        <v>50.821964144773936</v>
      </c>
      <c r="L13" s="8">
        <f t="shared" si="0"/>
        <v>62.53905140585061</v>
      </c>
      <c r="M13" s="9">
        <f t="shared" si="0"/>
        <v>72.36180904522614</v>
      </c>
    </row>
    <row r="14" spans="1:13" s="65" customFormat="1" ht="13.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s="65" customFormat="1" ht="15" customHeight="1">
      <c r="A15" s="36" t="s">
        <v>12</v>
      </c>
      <c r="B15" s="3">
        <v>12838</v>
      </c>
      <c r="C15" s="4">
        <v>409</v>
      </c>
      <c r="D15" s="4">
        <v>12429</v>
      </c>
      <c r="E15" s="4">
        <v>10595</v>
      </c>
      <c r="F15" s="4">
        <v>1701</v>
      </c>
      <c r="G15" s="5">
        <v>133</v>
      </c>
      <c r="H15" s="66">
        <v>24779</v>
      </c>
      <c r="I15" s="66">
        <v>2044</v>
      </c>
      <c r="J15" s="66">
        <v>22735</v>
      </c>
      <c r="K15" s="66">
        <v>19974</v>
      </c>
      <c r="L15" s="66">
        <v>2599</v>
      </c>
      <c r="M15" s="68">
        <v>162</v>
      </c>
    </row>
    <row r="16" spans="1:13" s="65" customFormat="1" ht="15" customHeight="1">
      <c r="A16" s="105" t="s">
        <v>13</v>
      </c>
      <c r="B16" s="3">
        <v>100</v>
      </c>
      <c r="C16" s="8">
        <f>C15/B15*100</f>
        <v>3.1858544944695435</v>
      </c>
      <c r="D16" s="8">
        <f>D15/B15*100</f>
        <v>96.81414550553046</v>
      </c>
      <c r="E16" s="8">
        <f>E15/D15*100</f>
        <v>85.2441869820581</v>
      </c>
      <c r="F16" s="8">
        <f>F15/D15*100</f>
        <v>13.685734974656047</v>
      </c>
      <c r="G16" s="9">
        <f>G15/D15*100</f>
        <v>1.0700780432858639</v>
      </c>
      <c r="H16" s="6">
        <f>+H15/$H$15*100</f>
        <v>100</v>
      </c>
      <c r="I16" s="14">
        <f>+I15/$H$15*100</f>
        <v>8.248920456838452</v>
      </c>
      <c r="J16" s="14">
        <f>+J15/$H$15*100</f>
        <v>91.75107954316155</v>
      </c>
      <c r="K16" s="8">
        <f>K15/J15*100</f>
        <v>87.85572905212227</v>
      </c>
      <c r="L16" s="8">
        <f>L15/J15*100</f>
        <v>11.431713217506049</v>
      </c>
      <c r="M16" s="9">
        <f>M15/J15*100</f>
        <v>0.7125577303716736</v>
      </c>
    </row>
    <row r="17" spans="1:13" s="65" customFormat="1" ht="15" customHeight="1">
      <c r="A17" s="105" t="s">
        <v>11</v>
      </c>
      <c r="B17" s="12">
        <f aca="true" t="shared" si="1" ref="B17:M17">+B15/B7*100</f>
        <v>19.76262680685334</v>
      </c>
      <c r="C17" s="8">
        <f t="shared" si="1"/>
        <v>1.396381017412086</v>
      </c>
      <c r="D17" s="8">
        <f t="shared" si="1"/>
        <v>34.843430237447784</v>
      </c>
      <c r="E17" s="8">
        <f t="shared" si="1"/>
        <v>35.978674273295304</v>
      </c>
      <c r="F17" s="8">
        <f t="shared" si="1"/>
        <v>29.96300863131936</v>
      </c>
      <c r="G17" s="9">
        <f t="shared" si="1"/>
        <v>24.358974358974358</v>
      </c>
      <c r="H17" s="8">
        <f t="shared" si="1"/>
        <v>16.73081078161292</v>
      </c>
      <c r="I17" s="8">
        <f t="shared" si="1"/>
        <v>2.126508531002913</v>
      </c>
      <c r="J17" s="8">
        <f t="shared" si="1"/>
        <v>43.73461064943059</v>
      </c>
      <c r="K17" s="8">
        <f t="shared" si="1"/>
        <v>45.04228210621265</v>
      </c>
      <c r="L17" s="8">
        <f t="shared" si="1"/>
        <v>36.90712865663164</v>
      </c>
      <c r="M17" s="9">
        <f t="shared" si="1"/>
        <v>27.1356783919598</v>
      </c>
    </row>
    <row r="18" spans="1:13" s="65" customFormat="1" ht="13.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s="65" customFormat="1" ht="15" customHeight="1">
      <c r="A19" s="36" t="s">
        <v>14</v>
      </c>
      <c r="B19" s="3">
        <v>11418</v>
      </c>
      <c r="C19" s="4">
        <v>9790</v>
      </c>
      <c r="D19" s="4">
        <v>1628</v>
      </c>
      <c r="E19" s="4">
        <v>1598</v>
      </c>
      <c r="F19" s="4">
        <v>27</v>
      </c>
      <c r="G19" s="5">
        <v>3</v>
      </c>
      <c r="H19" s="66">
        <v>24905</v>
      </c>
      <c r="I19" s="66">
        <v>23029</v>
      </c>
      <c r="J19" s="66">
        <v>1876</v>
      </c>
      <c r="K19" s="66">
        <v>1834</v>
      </c>
      <c r="L19" s="66">
        <v>39</v>
      </c>
      <c r="M19" s="68">
        <v>3</v>
      </c>
    </row>
    <row r="20" spans="1:13" s="65" customFormat="1" ht="15" customHeight="1">
      <c r="A20" s="105" t="s">
        <v>9</v>
      </c>
      <c r="B20" s="3">
        <f>+B19/$B$19*100</f>
        <v>100</v>
      </c>
      <c r="C20" s="8">
        <f>+C19/$B$19*100</f>
        <v>85.74181117533719</v>
      </c>
      <c r="D20" s="8">
        <f>+D19/$B$19*100</f>
        <v>14.258188824662813</v>
      </c>
      <c r="E20" s="8">
        <f>E19/D19*100</f>
        <v>98.15724815724816</v>
      </c>
      <c r="F20" s="8">
        <f>F19/D19*100</f>
        <v>1.6584766584766584</v>
      </c>
      <c r="G20" s="9">
        <f>G19/D19*100</f>
        <v>0.18427518427518427</v>
      </c>
      <c r="H20" s="20">
        <f>+H19/$H$19*100</f>
        <v>100</v>
      </c>
      <c r="I20" s="14">
        <f>+I19/$H$19*100</f>
        <v>92.46737602890985</v>
      </c>
      <c r="J20" s="14">
        <f>+J19/$H$19*100</f>
        <v>7.532623971090143</v>
      </c>
      <c r="K20" s="8">
        <f>K19/J19*100</f>
        <v>97.76119402985076</v>
      </c>
      <c r="L20" s="8">
        <f>L19/J19*100</f>
        <v>2.0788912579957355</v>
      </c>
      <c r="M20" s="9">
        <f>M19/J19*100</f>
        <v>0.15991471215351813</v>
      </c>
    </row>
    <row r="21" spans="1:13" s="65" customFormat="1" ht="15" customHeight="1">
      <c r="A21" s="105" t="s">
        <v>11</v>
      </c>
      <c r="B21" s="12">
        <f aca="true" t="shared" si="2" ref="B21:M21">+B19/B7*100</f>
        <v>17.57669986607349</v>
      </c>
      <c r="C21" s="8">
        <f t="shared" si="2"/>
        <v>33.42437692045067</v>
      </c>
      <c r="D21" s="8">
        <f t="shared" si="2"/>
        <v>4.563931484959771</v>
      </c>
      <c r="E21" s="8">
        <f t="shared" si="2"/>
        <v>5.426514534093997</v>
      </c>
      <c r="F21" s="8">
        <f t="shared" si="2"/>
        <v>0.47560331160824376</v>
      </c>
      <c r="G21" s="9">
        <f t="shared" si="2"/>
        <v>0.5494505494505495</v>
      </c>
      <c r="H21" s="8">
        <f t="shared" si="2"/>
        <v>16.815886134067952</v>
      </c>
      <c r="I21" s="8">
        <f t="shared" si="2"/>
        <v>23.95859342488556</v>
      </c>
      <c r="J21" s="8">
        <f t="shared" si="2"/>
        <v>3.6088027085257006</v>
      </c>
      <c r="K21" s="8">
        <f t="shared" si="2"/>
        <v>4.135753749013418</v>
      </c>
      <c r="L21" s="8">
        <f t="shared" si="2"/>
        <v>0.5538199375177506</v>
      </c>
      <c r="M21" s="9">
        <f t="shared" si="2"/>
        <v>0.5025125628140703</v>
      </c>
    </row>
    <row r="22" spans="1:13" s="65" customFormat="1" ht="13.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s="65" customFormat="1" ht="15" customHeight="1">
      <c r="A23" s="49" t="s">
        <v>15</v>
      </c>
      <c r="B23" s="3">
        <v>18185</v>
      </c>
      <c r="C23" s="4">
        <v>12267</v>
      </c>
      <c r="D23" s="4">
        <v>5918</v>
      </c>
      <c r="E23" s="4">
        <v>5825</v>
      </c>
      <c r="F23" s="4">
        <v>85</v>
      </c>
      <c r="G23" s="5">
        <v>8</v>
      </c>
      <c r="H23" s="66">
        <v>36149</v>
      </c>
      <c r="I23" s="66">
        <v>20791</v>
      </c>
      <c r="J23" s="66">
        <v>15358</v>
      </c>
      <c r="K23" s="66">
        <v>14620</v>
      </c>
      <c r="L23" s="66">
        <v>699</v>
      </c>
      <c r="M23" s="68">
        <v>39</v>
      </c>
    </row>
    <row r="24" spans="1:13" s="65" customFormat="1" ht="15" customHeight="1">
      <c r="A24" s="105" t="s">
        <v>13</v>
      </c>
      <c r="B24" s="3">
        <f>+B23/$B$23*100</f>
        <v>100</v>
      </c>
      <c r="C24" s="8">
        <f>+C23/$B$23*100</f>
        <v>67.45669507836128</v>
      </c>
      <c r="D24" s="8">
        <f>+D23/$B$23*100</f>
        <v>32.54330492163871</v>
      </c>
      <c r="E24" s="8">
        <f>E23/D23*100</f>
        <v>98.42852314971275</v>
      </c>
      <c r="F24" s="8">
        <f>F23/D23*100</f>
        <v>1.4362960459614735</v>
      </c>
      <c r="G24" s="9">
        <f>G23/D23*100</f>
        <v>0.13518080432578572</v>
      </c>
      <c r="H24" s="6">
        <f>+H23/$H$23*100</f>
        <v>100</v>
      </c>
      <c r="I24" s="14">
        <f>+I23/$H$23*100</f>
        <v>57.514730697944614</v>
      </c>
      <c r="J24" s="14">
        <f>+J23/$H$23*100</f>
        <v>42.485269302055386</v>
      </c>
      <c r="K24" s="8">
        <f>K23/J23*100</f>
        <v>95.19468680817815</v>
      </c>
      <c r="L24" s="8">
        <f>L23/J23*100</f>
        <v>4.551373876806876</v>
      </c>
      <c r="M24" s="9">
        <f>M23/J23*100</f>
        <v>0.2539393150149759</v>
      </c>
    </row>
    <row r="25" spans="1:13" s="65" customFormat="1" ht="15" customHeight="1">
      <c r="A25" s="105" t="s">
        <v>11</v>
      </c>
      <c r="B25" s="12">
        <f aca="true" t="shared" si="3" ref="B25:M25">+B23/B7*100</f>
        <v>27.99371930850818</v>
      </c>
      <c r="C25" s="8">
        <f t="shared" si="3"/>
        <v>41.88118811881188</v>
      </c>
      <c r="D25" s="8">
        <f t="shared" si="3"/>
        <v>16.590507695326735</v>
      </c>
      <c r="E25" s="8">
        <f t="shared" si="3"/>
        <v>19.78063026351535</v>
      </c>
      <c r="F25" s="8">
        <f t="shared" si="3"/>
        <v>1.4972696846926192</v>
      </c>
      <c r="G25" s="9">
        <f t="shared" si="3"/>
        <v>1.465201465201465</v>
      </c>
      <c r="H25" s="8">
        <f t="shared" si="3"/>
        <v>24.40784853886458</v>
      </c>
      <c r="I25" s="8">
        <f t="shared" si="3"/>
        <v>21.630253849354972</v>
      </c>
      <c r="J25" s="8">
        <f t="shared" si="3"/>
        <v>29.54370575561711</v>
      </c>
      <c r="K25" s="8">
        <f t="shared" si="3"/>
        <v>32.96876761754425</v>
      </c>
      <c r="L25" s="8">
        <f t="shared" si="3"/>
        <v>9.9261573416643</v>
      </c>
      <c r="M25" s="9">
        <f t="shared" si="3"/>
        <v>6.532663316582915</v>
      </c>
    </row>
    <row r="26" spans="1:13" s="65" customFormat="1" ht="13.5" customHeight="1">
      <c r="A26" s="50"/>
      <c r="B26" s="3" t="s">
        <v>35</v>
      </c>
      <c r="C26" s="4" t="s">
        <v>34</v>
      </c>
      <c r="D26" s="4" t="s">
        <v>34</v>
      </c>
      <c r="E26" s="4" t="s">
        <v>34</v>
      </c>
      <c r="F26" s="4" t="s">
        <v>34</v>
      </c>
      <c r="G26" s="5" t="s">
        <v>34</v>
      </c>
      <c r="H26" s="6"/>
      <c r="I26" s="6"/>
      <c r="J26" s="6"/>
      <c r="K26" s="6"/>
      <c r="L26" s="6"/>
      <c r="M26" s="7"/>
    </row>
    <row r="27" spans="1:13" s="65" customFormat="1" ht="15" customHeight="1">
      <c r="A27" s="49" t="s">
        <v>16</v>
      </c>
      <c r="B27" s="3">
        <v>51785</v>
      </c>
      <c r="C27" s="4">
        <v>1931</v>
      </c>
      <c r="D27" s="4">
        <v>49854</v>
      </c>
      <c r="E27" s="4">
        <v>22035</v>
      </c>
      <c r="F27" s="4">
        <v>21824</v>
      </c>
      <c r="G27" s="5">
        <v>5995</v>
      </c>
      <c r="H27" s="66">
        <v>79342</v>
      </c>
      <c r="I27" s="66">
        <v>16711</v>
      </c>
      <c r="J27" s="66">
        <v>62632</v>
      </c>
      <c r="K27" s="66">
        <v>31445</v>
      </c>
      <c r="L27" s="66">
        <v>24598</v>
      </c>
      <c r="M27" s="68">
        <v>6588</v>
      </c>
    </row>
    <row r="28" spans="1:13" s="65" customFormat="1" ht="15" customHeight="1">
      <c r="A28" s="105" t="s">
        <v>13</v>
      </c>
      <c r="B28" s="3">
        <f>+B27/$B$27*100</f>
        <v>100</v>
      </c>
      <c r="C28" s="8">
        <f>+C27/$B$27*100</f>
        <v>3.7288790190209515</v>
      </c>
      <c r="D28" s="8">
        <f>+D27/$B$27*100</f>
        <v>96.27112098097905</v>
      </c>
      <c r="E28" s="8">
        <f>E27/D27*100</f>
        <v>44.199061258875915</v>
      </c>
      <c r="F28" s="8">
        <f>F27/D27*100</f>
        <v>43.775825410197776</v>
      </c>
      <c r="G28" s="9">
        <f>G27/D27*100</f>
        <v>12.025113330926304</v>
      </c>
      <c r="H28" s="6">
        <f>+H27/$H$27*100</f>
        <v>100</v>
      </c>
      <c r="I28" s="14">
        <f>+I27/$H$27*100</f>
        <v>21.061984825187164</v>
      </c>
      <c r="J28" s="14">
        <f>+J27/$H$27*100</f>
        <v>78.93927554132742</v>
      </c>
      <c r="K28" s="8">
        <f>K27/J27*100</f>
        <v>50.205965001915956</v>
      </c>
      <c r="L28" s="8">
        <f>L27/J27*100</f>
        <v>39.27385362115213</v>
      </c>
      <c r="M28" s="9">
        <f>M27/J27*100</f>
        <v>10.51858474901009</v>
      </c>
    </row>
    <row r="29" spans="1:13" s="65" customFormat="1" ht="15" customHeight="1">
      <c r="A29" s="105" t="s">
        <v>17</v>
      </c>
      <c r="B29" s="12">
        <f aca="true" t="shared" si="4" ref="B29:M29">+B27/B32*100</f>
        <v>95.59895881408185</v>
      </c>
      <c r="C29" s="8">
        <f t="shared" si="4"/>
        <v>135.31885073580938</v>
      </c>
      <c r="D29" s="8">
        <f t="shared" si="4"/>
        <v>94.52428804368435</v>
      </c>
      <c r="E29" s="8">
        <f t="shared" si="4"/>
        <v>88.30247655686463</v>
      </c>
      <c r="F29" s="8">
        <f t="shared" si="4"/>
        <v>99.71215790195093</v>
      </c>
      <c r="G29" s="9">
        <f t="shared" si="4"/>
        <v>101.59295034739874</v>
      </c>
      <c r="H29" s="8">
        <f t="shared" si="4"/>
        <v>102.75331537505181</v>
      </c>
      <c r="I29" s="8">
        <f t="shared" si="4"/>
        <v>304.0574963609898</v>
      </c>
      <c r="J29" s="8">
        <f t="shared" si="4"/>
        <v>87.32971736917693</v>
      </c>
      <c r="K29" s="8">
        <f t="shared" si="4"/>
        <v>80.93951093951094</v>
      </c>
      <c r="L29" s="8">
        <f t="shared" si="4"/>
        <v>93.88191290408763</v>
      </c>
      <c r="M29" s="9">
        <f t="shared" si="4"/>
        <v>98.78542510121457</v>
      </c>
    </row>
    <row r="30" spans="1:13" s="65" customFormat="1" ht="15" customHeight="1">
      <c r="A30" s="105" t="s">
        <v>18</v>
      </c>
      <c r="B30" s="12">
        <f aca="true" t="shared" si="5" ref="B30:M30">+B27/B7</f>
        <v>0.7971706100583427</v>
      </c>
      <c r="C30" s="8">
        <f t="shared" si="5"/>
        <v>0.06592693752133834</v>
      </c>
      <c r="D30" s="8">
        <f t="shared" si="5"/>
        <v>1.3976058983487987</v>
      </c>
      <c r="E30" s="8">
        <f t="shared" si="5"/>
        <v>0.7482681336593318</v>
      </c>
      <c r="F30" s="8">
        <f t="shared" si="5"/>
        <v>3.8442839527919674</v>
      </c>
      <c r="G30" s="9">
        <f t="shared" si="5"/>
        <v>10.97985347985348</v>
      </c>
      <c r="H30" s="8">
        <f t="shared" si="5"/>
        <v>0.5357181440069141</v>
      </c>
      <c r="I30" s="8">
        <f t="shared" si="5"/>
        <v>0.1738555971702039</v>
      </c>
      <c r="J30" s="8">
        <f t="shared" si="5"/>
        <v>1.2048322560787934</v>
      </c>
      <c r="K30" s="8">
        <f t="shared" si="5"/>
        <v>0.7090991092569624</v>
      </c>
      <c r="L30" s="8">
        <f t="shared" si="5"/>
        <v>3.493041749502982</v>
      </c>
      <c r="M30" s="9">
        <f t="shared" si="5"/>
        <v>11.035175879396984</v>
      </c>
    </row>
    <row r="31" spans="1:13" s="65" customFormat="1" ht="13.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s="65" customFormat="1" ht="15" customHeight="1">
      <c r="A32" s="36" t="s">
        <v>47</v>
      </c>
      <c r="B32" s="3">
        <v>54169</v>
      </c>
      <c r="C32" s="4">
        <v>1427</v>
      </c>
      <c r="D32" s="4">
        <v>52742</v>
      </c>
      <c r="E32" s="4">
        <v>24954</v>
      </c>
      <c r="F32" s="4">
        <v>21887</v>
      </c>
      <c r="G32" s="5">
        <v>5901</v>
      </c>
      <c r="H32" s="66">
        <v>77216</v>
      </c>
      <c r="I32" s="66">
        <v>5496</v>
      </c>
      <c r="J32" s="66">
        <v>71719</v>
      </c>
      <c r="K32" s="66">
        <v>38850</v>
      </c>
      <c r="L32" s="66">
        <v>26201</v>
      </c>
      <c r="M32" s="68">
        <v>6669</v>
      </c>
    </row>
    <row r="33" spans="1:13" s="65" customFormat="1" ht="15" customHeight="1">
      <c r="A33" s="105" t="s">
        <v>13</v>
      </c>
      <c r="B33" s="3">
        <f>+B32/$B$32*100</f>
        <v>100</v>
      </c>
      <c r="C33" s="8">
        <f>+C32/$B$32*100</f>
        <v>2.6343480588528494</v>
      </c>
      <c r="D33" s="8">
        <f>+D32/$B$32*100</f>
        <v>97.36565194114715</v>
      </c>
      <c r="E33" s="8">
        <f>E32/D32*100</f>
        <v>47.31333661977172</v>
      </c>
      <c r="F33" s="8">
        <f>F32/D32*100</f>
        <v>41.49823669940465</v>
      </c>
      <c r="G33" s="9">
        <f>G32/D32*100</f>
        <v>11.188426680823632</v>
      </c>
      <c r="H33" s="6">
        <f>+H32/$H$32*100</f>
        <v>100</v>
      </c>
      <c r="I33" s="14">
        <f>+I32/$H$32*100</f>
        <v>7.117695814338997</v>
      </c>
      <c r="J33" s="14">
        <f>+J32/$H$32*100</f>
        <v>92.8810091172814</v>
      </c>
      <c r="K33" s="8">
        <f>K32/J32*100</f>
        <v>54.16974581352222</v>
      </c>
      <c r="L33" s="8">
        <f>L32/J32*100</f>
        <v>36.532857401804264</v>
      </c>
      <c r="M33" s="9">
        <f>M32/J32*100</f>
        <v>9.298791115325088</v>
      </c>
    </row>
    <row r="34" spans="1:13" s="65" customFormat="1" ht="15" customHeight="1">
      <c r="A34" s="105" t="s">
        <v>18</v>
      </c>
      <c r="B34" s="12">
        <f aca="true" t="shared" si="6" ref="B34:M34">+B32/B7</f>
        <v>0.8338695525007312</v>
      </c>
      <c r="C34" s="8">
        <f t="shared" si="6"/>
        <v>0.04871969955616251</v>
      </c>
      <c r="D34" s="8">
        <f t="shared" si="6"/>
        <v>1.478568024445628</v>
      </c>
      <c r="E34" s="8">
        <f t="shared" si="6"/>
        <v>0.8473920130399348</v>
      </c>
      <c r="F34" s="8">
        <f t="shared" si="6"/>
        <v>3.8553813633961598</v>
      </c>
      <c r="G34" s="9">
        <f t="shared" si="6"/>
        <v>10.807692307692308</v>
      </c>
      <c r="H34" s="8">
        <f t="shared" si="6"/>
        <v>0.5213633662831524</v>
      </c>
      <c r="I34" s="8">
        <f t="shared" si="6"/>
        <v>0.05717852684144819</v>
      </c>
      <c r="J34" s="8">
        <f t="shared" si="6"/>
        <v>1.3796360418590337</v>
      </c>
      <c r="K34" s="8">
        <f t="shared" si="6"/>
        <v>0.8760852407261247</v>
      </c>
      <c r="L34" s="8">
        <f t="shared" si="6"/>
        <v>3.720675944333996</v>
      </c>
      <c r="M34" s="9">
        <f t="shared" si="6"/>
        <v>11.170854271356784</v>
      </c>
    </row>
    <row r="35" spans="1:13" s="65" customFormat="1" ht="13.5" customHeight="1">
      <c r="A35" s="51"/>
      <c r="B35" s="17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s="65" customFormat="1" ht="15" customHeight="1">
      <c r="A36" s="49" t="s">
        <v>73</v>
      </c>
      <c r="B36" s="3">
        <v>4031</v>
      </c>
      <c r="C36" s="4">
        <v>1006</v>
      </c>
      <c r="D36" s="4">
        <v>3025</v>
      </c>
      <c r="E36" s="4">
        <v>2014</v>
      </c>
      <c r="F36" s="4">
        <v>865</v>
      </c>
      <c r="G36" s="5">
        <v>146</v>
      </c>
      <c r="H36" s="66">
        <v>9301</v>
      </c>
      <c r="I36" s="66">
        <v>4294</v>
      </c>
      <c r="J36" s="66">
        <v>5006</v>
      </c>
      <c r="K36" s="66">
        <v>3608</v>
      </c>
      <c r="L36" s="66">
        <v>1215</v>
      </c>
      <c r="M36" s="68">
        <v>183</v>
      </c>
    </row>
    <row r="37" spans="1:13" s="65" customFormat="1" ht="15" customHeight="1">
      <c r="A37" s="105" t="s">
        <v>13</v>
      </c>
      <c r="B37" s="19">
        <f>+B36/$B$36*100</f>
        <v>100</v>
      </c>
      <c r="C37" s="8">
        <f>+C36/$B$36*100</f>
        <v>24.95658645497395</v>
      </c>
      <c r="D37" s="8">
        <f>+D36/$B$36*100</f>
        <v>75.04341354502606</v>
      </c>
      <c r="E37" s="8">
        <f>E36/D36*100</f>
        <v>66.57851239669421</v>
      </c>
      <c r="F37" s="8">
        <f>F36/D36*100</f>
        <v>28.595041322314053</v>
      </c>
      <c r="G37" s="9">
        <f>G36/D36*100</f>
        <v>4.8264462809917354</v>
      </c>
      <c r="H37" s="20">
        <f>+H36/$H$36*100</f>
        <v>100</v>
      </c>
      <c r="I37" s="14">
        <f>+I36/$H$36*100</f>
        <v>46.167078808730245</v>
      </c>
      <c r="J37" s="14">
        <f>+J36/$H$36*100</f>
        <v>53.82216965917643</v>
      </c>
      <c r="K37" s="8">
        <f>K36/J36*100</f>
        <v>72.07351178585697</v>
      </c>
      <c r="L37" s="8">
        <f>L36/J36*100</f>
        <v>24.270874950059927</v>
      </c>
      <c r="M37" s="9">
        <f>M36/J36*100</f>
        <v>3.6556132640831005</v>
      </c>
    </row>
    <row r="38" spans="1:13" s="65" customFormat="1" ht="15" customHeight="1">
      <c r="A38" s="105" t="s">
        <v>19</v>
      </c>
      <c r="B38" s="12">
        <f aca="true" t="shared" si="7" ref="B38:M38">+B36/B32*100</f>
        <v>7.441525595820488</v>
      </c>
      <c r="C38" s="8">
        <f t="shared" si="7"/>
        <v>70.49754730203223</v>
      </c>
      <c r="D38" s="8">
        <f t="shared" si="7"/>
        <v>5.735466990254446</v>
      </c>
      <c r="E38" s="8">
        <f t="shared" si="7"/>
        <v>8.070850364670996</v>
      </c>
      <c r="F38" s="8">
        <f t="shared" si="7"/>
        <v>3.9521176954356467</v>
      </c>
      <c r="G38" s="9">
        <f t="shared" si="7"/>
        <v>2.474156922555499</v>
      </c>
      <c r="H38" s="8">
        <f t="shared" si="7"/>
        <v>12.045430998756734</v>
      </c>
      <c r="I38" s="8">
        <f t="shared" si="7"/>
        <v>78.12954876273653</v>
      </c>
      <c r="J38" s="8">
        <f t="shared" si="7"/>
        <v>6.980019241762991</v>
      </c>
      <c r="K38" s="8">
        <f t="shared" si="7"/>
        <v>9.287001287001287</v>
      </c>
      <c r="L38" s="8">
        <f t="shared" si="7"/>
        <v>4.637227586733331</v>
      </c>
      <c r="M38" s="9">
        <f t="shared" si="7"/>
        <v>2.744039586144849</v>
      </c>
    </row>
    <row r="39" spans="1:13" s="65" customFormat="1" ht="15" customHeight="1">
      <c r="A39" s="105" t="s">
        <v>18</v>
      </c>
      <c r="B39" s="12">
        <f aca="true" t="shared" si="8" ref="B39:M39">+B36/B7</f>
        <v>0.06205261618509567</v>
      </c>
      <c r="C39" s="8">
        <f t="shared" si="8"/>
        <v>0.03434619324001366</v>
      </c>
      <c r="D39" s="8">
        <f t="shared" si="8"/>
        <v>0.08480278097053628</v>
      </c>
      <c r="E39" s="8">
        <f t="shared" si="8"/>
        <v>0.06839174137462646</v>
      </c>
      <c r="F39" s="8">
        <f t="shared" si="8"/>
        <v>0.15236920908930773</v>
      </c>
      <c r="G39" s="9">
        <f t="shared" si="8"/>
        <v>0.2673992673992674</v>
      </c>
      <c r="H39" s="8">
        <f t="shared" si="8"/>
        <v>0.06280046453843245</v>
      </c>
      <c r="I39" s="8">
        <f t="shared" si="8"/>
        <v>0.044673325010403664</v>
      </c>
      <c r="J39" s="8">
        <f t="shared" si="8"/>
        <v>0.09629886118805786</v>
      </c>
      <c r="K39" s="8">
        <f t="shared" si="8"/>
        <v>0.08136204758146352</v>
      </c>
      <c r="L39" s="8">
        <f t="shared" si="8"/>
        <v>0.17253621130360694</v>
      </c>
      <c r="M39" s="9">
        <f t="shared" si="8"/>
        <v>0.3065326633165829</v>
      </c>
    </row>
    <row r="40" spans="1:13" s="65" customFormat="1" ht="13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s="65" customFormat="1" ht="15" customHeight="1">
      <c r="A41" s="36" t="s">
        <v>45</v>
      </c>
      <c r="B41" s="3">
        <v>46846</v>
      </c>
      <c r="C41" s="4">
        <v>45</v>
      </c>
      <c r="D41" s="4">
        <v>46801</v>
      </c>
      <c r="E41" s="4">
        <v>21707</v>
      </c>
      <c r="F41" s="4">
        <v>19792</v>
      </c>
      <c r="G41" s="5">
        <v>5302</v>
      </c>
      <c r="H41" s="66">
        <v>61940</v>
      </c>
      <c r="I41" s="66">
        <v>43</v>
      </c>
      <c r="J41" s="66">
        <v>61897</v>
      </c>
      <c r="K41" s="66">
        <v>32991</v>
      </c>
      <c r="L41" s="66">
        <v>23124</v>
      </c>
      <c r="M41" s="68">
        <v>5782</v>
      </c>
    </row>
    <row r="42" spans="1:13" s="65" customFormat="1" ht="15" customHeight="1">
      <c r="A42" s="105" t="s">
        <v>13</v>
      </c>
      <c r="B42" s="3">
        <f>+B41/$B$41*100</f>
        <v>100</v>
      </c>
      <c r="C42" s="8">
        <f>+C41/$B$41*100</f>
        <v>0.09605942876659693</v>
      </c>
      <c r="D42" s="8">
        <f>+D41/$B$41*100</f>
        <v>99.9039405712334</v>
      </c>
      <c r="E42" s="8">
        <f>E41/D41*100</f>
        <v>46.381487575051814</v>
      </c>
      <c r="F42" s="8">
        <f>F41/D41*100</f>
        <v>42.28969466464392</v>
      </c>
      <c r="G42" s="9">
        <f>G41/D41*100</f>
        <v>11.328817760304268</v>
      </c>
      <c r="H42" s="6">
        <f>+H41/$H$41*100</f>
        <v>100</v>
      </c>
      <c r="I42" s="14">
        <f>+I41/$H$41*100</f>
        <v>0.06942202131094607</v>
      </c>
      <c r="J42" s="14">
        <f>+J41/$H$41*100</f>
        <v>99.93057797868904</v>
      </c>
      <c r="K42" s="8">
        <f>K41/J41*100</f>
        <v>53.2998368256943</v>
      </c>
      <c r="L42" s="8">
        <f>L41/J41*100</f>
        <v>37.35883806969643</v>
      </c>
      <c r="M42" s="9">
        <f>M41/J41*100</f>
        <v>9.34132510460927</v>
      </c>
    </row>
    <row r="43" spans="1:13" s="65" customFormat="1" ht="15" customHeight="1">
      <c r="A43" s="105" t="s">
        <v>17</v>
      </c>
      <c r="B43" s="12">
        <f aca="true" t="shared" si="9" ref="B43:M43">+B41/B32*100</f>
        <v>86.48119773302074</v>
      </c>
      <c r="C43" s="8">
        <f t="shared" si="9"/>
        <v>3.153468815697267</v>
      </c>
      <c r="D43" s="8">
        <f t="shared" si="9"/>
        <v>88.73573243335483</v>
      </c>
      <c r="E43" s="8">
        <f t="shared" si="9"/>
        <v>86.98805802676925</v>
      </c>
      <c r="F43" s="8">
        <f t="shared" si="9"/>
        <v>90.4281080093206</v>
      </c>
      <c r="G43" s="9">
        <f t="shared" si="9"/>
        <v>89.84917810540585</v>
      </c>
      <c r="H43" s="8">
        <f t="shared" si="9"/>
        <v>80.21653543307087</v>
      </c>
      <c r="I43" s="8">
        <f t="shared" si="9"/>
        <v>0.782387190684134</v>
      </c>
      <c r="J43" s="8">
        <f t="shared" si="9"/>
        <v>86.30488434027245</v>
      </c>
      <c r="K43" s="8">
        <f t="shared" si="9"/>
        <v>84.91891891891892</v>
      </c>
      <c r="L43" s="8">
        <f t="shared" si="9"/>
        <v>88.2561734284951</v>
      </c>
      <c r="M43" s="9">
        <f t="shared" si="9"/>
        <v>86.69965512070775</v>
      </c>
    </row>
    <row r="44" spans="1:13" s="65" customFormat="1" ht="15" customHeight="1">
      <c r="A44" s="106" t="s">
        <v>18</v>
      </c>
      <c r="B44" s="22">
        <f aca="true" t="shared" si="10" ref="B44:M44">+B41/B7</f>
        <v>0.7211403765336125</v>
      </c>
      <c r="C44" s="23">
        <f t="shared" si="10"/>
        <v>0.0015363605326049847</v>
      </c>
      <c r="D44" s="23">
        <f t="shared" si="10"/>
        <v>1.3120181660172128</v>
      </c>
      <c r="E44" s="23">
        <f t="shared" si="10"/>
        <v>0.7371298560173866</v>
      </c>
      <c r="F44" s="23">
        <f t="shared" si="10"/>
        <v>3.4863484234630966</v>
      </c>
      <c r="G44" s="24">
        <f t="shared" si="10"/>
        <v>9.71062271062271</v>
      </c>
      <c r="H44" s="23">
        <f t="shared" si="10"/>
        <v>0.41821962944957597</v>
      </c>
      <c r="I44" s="23">
        <f t="shared" si="10"/>
        <v>0.00044735746982937994</v>
      </c>
      <c r="J44" s="23">
        <f t="shared" si="10"/>
        <v>1.1906932902431517</v>
      </c>
      <c r="K44" s="23">
        <f t="shared" si="10"/>
        <v>0.7439621152328335</v>
      </c>
      <c r="L44" s="23">
        <f t="shared" si="10"/>
        <v>3.283726214143709</v>
      </c>
      <c r="M44" s="24">
        <f t="shared" si="10"/>
        <v>9.685092127303182</v>
      </c>
    </row>
    <row r="45" spans="1:13" s="65" customFormat="1" ht="15" customHeight="1">
      <c r="A45" s="114" t="s">
        <v>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s="65" customFormat="1" ht="15" customHeight="1">
      <c r="A46" s="29" t="s">
        <v>20</v>
      </c>
      <c r="B46" s="25"/>
      <c r="C46" s="26"/>
      <c r="D46" s="4">
        <v>94965</v>
      </c>
      <c r="E46" s="4">
        <v>46708</v>
      </c>
      <c r="F46" s="4">
        <v>38864</v>
      </c>
      <c r="G46" s="5">
        <v>9393</v>
      </c>
      <c r="H46" s="26" t="s">
        <v>34</v>
      </c>
      <c r="I46" s="26" t="s">
        <v>34</v>
      </c>
      <c r="J46" s="69">
        <v>138131.56</v>
      </c>
      <c r="K46" s="69">
        <v>74191.86</v>
      </c>
      <c r="L46" s="69">
        <v>51695.46</v>
      </c>
      <c r="M46" s="70">
        <v>12244.24</v>
      </c>
    </row>
    <row r="47" spans="1:13" s="65" customFormat="1" ht="15" customHeight="1">
      <c r="A47" s="109" t="s">
        <v>9</v>
      </c>
      <c r="B47" s="25"/>
      <c r="C47" s="26"/>
      <c r="D47" s="4">
        <f>+D46/$D$46*100</f>
        <v>100</v>
      </c>
      <c r="E47" s="8">
        <f>+E46/$D$46*100</f>
        <v>49.18443637129469</v>
      </c>
      <c r="F47" s="8">
        <f>+F46/$D$46*100</f>
        <v>40.92455115042384</v>
      </c>
      <c r="G47" s="9">
        <f>+G46/$D$46*100</f>
        <v>9.891012478281471</v>
      </c>
      <c r="H47" s="26"/>
      <c r="I47" s="26"/>
      <c r="J47" s="10">
        <f>+J46/$J$46*100</f>
        <v>100</v>
      </c>
      <c r="K47" s="8">
        <f>+K46/$J$46*100</f>
        <v>53.71101289234698</v>
      </c>
      <c r="L47" s="8">
        <f>+L46/$J$46*100</f>
        <v>37.424799951582386</v>
      </c>
      <c r="M47" s="9">
        <f>+M46/$J$46*100</f>
        <v>8.864187156070633</v>
      </c>
    </row>
    <row r="48" spans="1:13" s="65" customFormat="1" ht="15" customHeight="1">
      <c r="A48" s="16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s="65" customFormat="1" ht="15" customHeight="1">
      <c r="A49" s="29" t="s">
        <v>42</v>
      </c>
      <c r="B49" s="27"/>
      <c r="C49" s="28"/>
      <c r="D49" s="10">
        <v>208.2</v>
      </c>
      <c r="E49" s="10">
        <v>221.2</v>
      </c>
      <c r="F49" s="10">
        <v>201.5</v>
      </c>
      <c r="G49" s="95">
        <v>180.9</v>
      </c>
      <c r="H49" s="96"/>
      <c r="I49" s="96"/>
      <c r="J49" s="69">
        <v>225.86</v>
      </c>
      <c r="K49" s="69">
        <v>228.24</v>
      </c>
      <c r="L49" s="69">
        <v>225.16</v>
      </c>
      <c r="M49" s="70">
        <v>215.06</v>
      </c>
    </row>
    <row r="50" spans="1:13" s="65" customFormat="1" ht="11.25" customHeight="1">
      <c r="A50" s="35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s="65" customFormat="1" ht="15" customHeight="1">
      <c r="A51" s="2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s="65" customFormat="1" ht="15" customHeight="1">
      <c r="A52" s="109" t="s">
        <v>22</v>
      </c>
      <c r="B52" s="25"/>
      <c r="C52" s="26"/>
      <c r="D52" s="4">
        <v>30153</v>
      </c>
      <c r="E52" s="4">
        <v>24861</v>
      </c>
      <c r="F52" s="4">
        <v>4830</v>
      </c>
      <c r="G52" s="5">
        <v>462</v>
      </c>
      <c r="H52" s="26"/>
      <c r="I52" s="26"/>
      <c r="J52" s="53">
        <v>47257</v>
      </c>
      <c r="K52" s="53">
        <v>40024</v>
      </c>
      <c r="L52" s="53">
        <v>6695</v>
      </c>
      <c r="M52" s="68">
        <v>538</v>
      </c>
    </row>
    <row r="53" spans="1:13" s="65" customFormat="1" ht="15" customHeight="1">
      <c r="A53" s="109" t="s">
        <v>23</v>
      </c>
      <c r="B53" s="25"/>
      <c r="C53" s="26"/>
      <c r="D53" s="8">
        <f>+D52/D7*100</f>
        <v>84.53085139188697</v>
      </c>
      <c r="E53" s="8">
        <f>+E52/E7*100</f>
        <v>84.42339038304809</v>
      </c>
      <c r="F53" s="8">
        <f>+F52/F7*100</f>
        <v>85.08014796547472</v>
      </c>
      <c r="G53" s="9">
        <f>+G52/G7*100</f>
        <v>84.61538461538461</v>
      </c>
      <c r="H53" s="26"/>
      <c r="I53" s="26"/>
      <c r="J53" s="8">
        <f>+J52/J7*100</f>
        <v>90.90681748230224</v>
      </c>
      <c r="K53" s="8">
        <f>+K52/K7*100</f>
        <v>90.25594768294059</v>
      </c>
      <c r="L53" s="8">
        <f>+L52/L7*100</f>
        <v>95.07242260721385</v>
      </c>
      <c r="M53" s="9">
        <f>+M52/M7*100</f>
        <v>90.11725293132329</v>
      </c>
    </row>
    <row r="54" spans="1:13" s="65" customFormat="1" ht="15" customHeight="1">
      <c r="A54" s="109" t="s">
        <v>24</v>
      </c>
      <c r="B54" s="25"/>
      <c r="C54" s="26"/>
      <c r="D54" s="4">
        <v>33208</v>
      </c>
      <c r="E54" s="4">
        <v>16297</v>
      </c>
      <c r="F54" s="4">
        <v>13570</v>
      </c>
      <c r="G54" s="5">
        <v>3341</v>
      </c>
      <c r="H54" s="26"/>
      <c r="I54" s="26"/>
      <c r="J54" s="53">
        <v>56005</v>
      </c>
      <c r="K54" s="53">
        <v>30151</v>
      </c>
      <c r="L54" s="53">
        <v>21081</v>
      </c>
      <c r="M54" s="68">
        <v>4773</v>
      </c>
    </row>
    <row r="55" spans="1:13" s="65" customFormat="1" ht="15" customHeight="1">
      <c r="A55" s="109" t="s">
        <v>25</v>
      </c>
      <c r="B55" s="25"/>
      <c r="C55" s="26"/>
      <c r="D55" s="8">
        <f>+D54/D41*100</f>
        <v>70.95574880878614</v>
      </c>
      <c r="E55" s="8">
        <f>+E54/E41*100</f>
        <v>75.07716404846363</v>
      </c>
      <c r="F55" s="8">
        <f>+F54/F41*100</f>
        <v>68.56305578011317</v>
      </c>
      <c r="G55" s="9">
        <f>+G54/G41*100</f>
        <v>63.013956997359486</v>
      </c>
      <c r="H55" s="26"/>
      <c r="I55" s="26"/>
      <c r="J55" s="8">
        <f>+J54/J41*100</f>
        <v>90.48096030502286</v>
      </c>
      <c r="K55" s="8">
        <f>+K54/K41*100</f>
        <v>91.39159164620654</v>
      </c>
      <c r="L55" s="8">
        <f>+L54/L41*100</f>
        <v>91.16502335236119</v>
      </c>
      <c r="M55" s="9">
        <f>+M54/M41*100</f>
        <v>82.5492909028018</v>
      </c>
    </row>
    <row r="56" spans="1:13" s="65" customFormat="1" ht="15" customHeight="1">
      <c r="A56" s="16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s="65" customFormat="1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s="65" customFormat="1" ht="15" customHeight="1">
      <c r="A58" s="37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s="65" customFormat="1" ht="15" customHeight="1">
      <c r="A59" s="109" t="s">
        <v>22</v>
      </c>
      <c r="B59" s="3">
        <v>25322</v>
      </c>
      <c r="C59" s="4">
        <v>4146</v>
      </c>
      <c r="D59" s="4">
        <v>21176</v>
      </c>
      <c r="E59" s="4">
        <v>15926</v>
      </c>
      <c r="F59" s="4">
        <v>4772</v>
      </c>
      <c r="G59" s="5">
        <v>478</v>
      </c>
      <c r="H59" s="53">
        <v>49981</v>
      </c>
      <c r="I59" s="53">
        <v>16097</v>
      </c>
      <c r="J59" s="53">
        <v>33884</v>
      </c>
      <c r="K59" s="53">
        <v>27633</v>
      </c>
      <c r="L59" s="53">
        <v>5763</v>
      </c>
      <c r="M59" s="68">
        <v>488</v>
      </c>
    </row>
    <row r="60" spans="1:13" s="65" customFormat="1" ht="15" customHeight="1">
      <c r="A60" s="109" t="s">
        <v>11</v>
      </c>
      <c r="B60" s="12">
        <f aca="true" t="shared" si="11" ref="B60:M60">+B59/B7*100</f>
        <v>38.98031126368128</v>
      </c>
      <c r="C60" s="8">
        <f t="shared" si="11"/>
        <v>14.155001707067258</v>
      </c>
      <c r="D60" s="8">
        <f t="shared" si="11"/>
        <v>59.36475007709344</v>
      </c>
      <c r="E60" s="8">
        <f t="shared" si="11"/>
        <v>54.081771257810374</v>
      </c>
      <c r="F60" s="8">
        <f t="shared" si="11"/>
        <v>84.05848159239035</v>
      </c>
      <c r="G60" s="9">
        <f t="shared" si="11"/>
        <v>87.54578754578755</v>
      </c>
      <c r="H60" s="8">
        <f t="shared" si="11"/>
        <v>33.74723167503916</v>
      </c>
      <c r="I60" s="8">
        <f t="shared" si="11"/>
        <v>16.746774864752393</v>
      </c>
      <c r="J60" s="8">
        <f t="shared" si="11"/>
        <v>65.181594336719</v>
      </c>
      <c r="K60" s="8">
        <f t="shared" si="11"/>
        <v>62.31367685195626</v>
      </c>
      <c r="L60" s="8">
        <f t="shared" si="11"/>
        <v>81.83754615166146</v>
      </c>
      <c r="M60" s="9">
        <f t="shared" si="11"/>
        <v>81.74204355108877</v>
      </c>
    </row>
    <row r="61" spans="1:13" s="65" customFormat="1" ht="15" customHeight="1">
      <c r="A61" s="109" t="s">
        <v>26</v>
      </c>
      <c r="B61" s="3">
        <v>66679</v>
      </c>
      <c r="C61" s="4">
        <v>6810</v>
      </c>
      <c r="D61" s="4">
        <v>59869</v>
      </c>
      <c r="E61" s="4">
        <v>38557</v>
      </c>
      <c r="F61" s="4">
        <v>18468</v>
      </c>
      <c r="G61" s="5">
        <v>2844</v>
      </c>
      <c r="H61" s="53">
        <v>119258</v>
      </c>
      <c r="I61" s="53">
        <v>29075</v>
      </c>
      <c r="J61" s="53">
        <v>90183</v>
      </c>
      <c r="K61" s="53">
        <v>65748</v>
      </c>
      <c r="L61" s="53">
        <v>21658</v>
      </c>
      <c r="M61" s="68">
        <v>2777</v>
      </c>
    </row>
    <row r="62" spans="1:13" s="65" customFormat="1" ht="15" customHeight="1">
      <c r="A62" s="109" t="s">
        <v>9</v>
      </c>
      <c r="B62" s="3">
        <f>+B61/$B$61*100</f>
        <v>100</v>
      </c>
      <c r="C62" s="8">
        <f>+C61/$B$61*100</f>
        <v>10.21311057454371</v>
      </c>
      <c r="D62" s="8">
        <f>+D61/$B$61*100</f>
        <v>89.7868894254563</v>
      </c>
      <c r="E62" s="8">
        <f>E61/D61*100</f>
        <v>64.40227830763834</v>
      </c>
      <c r="F62" s="8">
        <f>F61/D61*100</f>
        <v>30.847350047603932</v>
      </c>
      <c r="G62" s="9">
        <f>G61/D61*100</f>
        <v>4.750371644757721</v>
      </c>
      <c r="H62" s="10">
        <f aca="true" t="shared" si="12" ref="H62:M62">+H61/$H$61*100</f>
        <v>100</v>
      </c>
      <c r="I62" s="8">
        <f t="shared" si="12"/>
        <v>24.379915812775664</v>
      </c>
      <c r="J62" s="8">
        <f t="shared" si="12"/>
        <v>75.62008418722434</v>
      </c>
      <c r="K62" s="8">
        <f t="shared" si="12"/>
        <v>55.13089268644451</v>
      </c>
      <c r="L62" s="8">
        <f t="shared" si="12"/>
        <v>18.160626540777137</v>
      </c>
      <c r="M62" s="9">
        <f t="shared" si="12"/>
        <v>2.328564960002683</v>
      </c>
    </row>
    <row r="63" spans="1:13" s="65" customFormat="1" ht="15" customHeight="1">
      <c r="A63" s="109" t="s">
        <v>27</v>
      </c>
      <c r="B63" s="12">
        <f aca="true" t="shared" si="13" ref="B63:M63">+B61/B7</f>
        <v>1.0264466372130971</v>
      </c>
      <c r="C63" s="8">
        <f t="shared" si="13"/>
        <v>0.23250256060088767</v>
      </c>
      <c r="D63" s="8">
        <f t="shared" si="13"/>
        <v>1.6783661798099296</v>
      </c>
      <c r="E63" s="8">
        <f t="shared" si="13"/>
        <v>1.3093249117087749</v>
      </c>
      <c r="F63" s="8">
        <f t="shared" si="13"/>
        <v>3.2531266514003874</v>
      </c>
      <c r="G63" s="9">
        <f t="shared" si="13"/>
        <v>5.208791208791209</v>
      </c>
      <c r="H63" s="8">
        <f t="shared" si="13"/>
        <v>0.8052314589747744</v>
      </c>
      <c r="I63" s="8">
        <f t="shared" si="13"/>
        <v>0.30248647523928424</v>
      </c>
      <c r="J63" s="8">
        <f t="shared" si="13"/>
        <v>1.7348222530009234</v>
      </c>
      <c r="K63" s="8">
        <f t="shared" si="13"/>
        <v>1.4826474236103282</v>
      </c>
      <c r="L63" s="8">
        <f t="shared" si="13"/>
        <v>3.0755467196819084</v>
      </c>
      <c r="M63" s="9">
        <f t="shared" si="13"/>
        <v>4.651591289782244</v>
      </c>
    </row>
    <row r="64" spans="1:13" s="65" customFormat="1" ht="9" customHeight="1">
      <c r="A64" s="16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s="65" customFormat="1" ht="15" customHeight="1">
      <c r="A65" s="21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s="65" customFormat="1" ht="15" customHeight="1">
      <c r="A66" s="109" t="s">
        <v>29</v>
      </c>
      <c r="B66" s="3">
        <v>20485</v>
      </c>
      <c r="C66" s="4">
        <v>7114</v>
      </c>
      <c r="D66" s="4">
        <v>13371</v>
      </c>
      <c r="E66" s="4">
        <v>10509</v>
      </c>
      <c r="F66" s="4">
        <v>2589</v>
      </c>
      <c r="G66" s="5">
        <v>273</v>
      </c>
      <c r="H66" s="53">
        <v>31250</v>
      </c>
      <c r="I66" s="53">
        <v>13425</v>
      </c>
      <c r="J66" s="53">
        <v>17825</v>
      </c>
      <c r="K66" s="53">
        <v>14945</v>
      </c>
      <c r="L66" s="53">
        <v>2650</v>
      </c>
      <c r="M66" s="68">
        <v>230</v>
      </c>
    </row>
    <row r="67" spans="1:13" s="65" customFormat="1" ht="15" customHeight="1">
      <c r="A67" s="109" t="s">
        <v>11</v>
      </c>
      <c r="B67" s="12">
        <f aca="true" t="shared" si="14" ref="B67:M67">+B66/B7*100</f>
        <v>31.53430519850372</v>
      </c>
      <c r="C67" s="8">
        <f t="shared" si="14"/>
        <v>24.28815295322636</v>
      </c>
      <c r="D67" s="8">
        <f t="shared" si="14"/>
        <v>37.484230887836056</v>
      </c>
      <c r="E67" s="8">
        <f t="shared" si="14"/>
        <v>35.68663406682966</v>
      </c>
      <c r="F67" s="8">
        <f t="shared" si="14"/>
        <v>45.60507310199049</v>
      </c>
      <c r="G67" s="9">
        <f t="shared" si="14"/>
        <v>50</v>
      </c>
      <c r="H67" s="8">
        <f t="shared" si="14"/>
        <v>21.100037811267757</v>
      </c>
      <c r="I67" s="8">
        <f t="shared" si="14"/>
        <v>13.966916354556805</v>
      </c>
      <c r="J67" s="8">
        <f t="shared" si="14"/>
        <v>34.28939673745768</v>
      </c>
      <c r="K67" s="8">
        <f t="shared" si="14"/>
        <v>33.70165745856354</v>
      </c>
      <c r="L67" s="8">
        <f t="shared" si="14"/>
        <v>37.63135472877023</v>
      </c>
      <c r="M67" s="9">
        <f t="shared" si="14"/>
        <v>38.52596314907873</v>
      </c>
    </row>
    <row r="68" spans="1:13" s="65" customFormat="1" ht="15" customHeight="1">
      <c r="A68" s="109" t="s">
        <v>30</v>
      </c>
      <c r="B68" s="3">
        <v>44865</v>
      </c>
      <c r="C68" s="4">
        <v>13440</v>
      </c>
      <c r="D68" s="4">
        <v>31425</v>
      </c>
      <c r="E68" s="4">
        <v>23038</v>
      </c>
      <c r="F68" s="4">
        <v>7343</v>
      </c>
      <c r="G68" s="5">
        <v>1044</v>
      </c>
      <c r="H68" s="53">
        <v>71974</v>
      </c>
      <c r="I68" s="53">
        <v>28583</v>
      </c>
      <c r="J68" s="53">
        <v>43391</v>
      </c>
      <c r="K68" s="53">
        <v>35134</v>
      </c>
      <c r="L68" s="53">
        <v>7450</v>
      </c>
      <c r="M68" s="68">
        <v>807</v>
      </c>
    </row>
    <row r="69" spans="1:13" s="65" customFormat="1" ht="15" customHeight="1">
      <c r="A69" s="109" t="s">
        <v>13</v>
      </c>
      <c r="B69" s="3">
        <f>+B68/$B$68*100</f>
        <v>100</v>
      </c>
      <c r="C69" s="8">
        <f>+C68/$B$68*100</f>
        <v>29.956536275493146</v>
      </c>
      <c r="D69" s="8">
        <f>+D68/$B$68*100</f>
        <v>70.04346372450685</v>
      </c>
      <c r="E69" s="8">
        <f>E68/D68*100</f>
        <v>73.31105807478122</v>
      </c>
      <c r="F69" s="8">
        <f>F68/D68*100</f>
        <v>23.366746221161495</v>
      </c>
      <c r="G69" s="9">
        <f>G68/D68*100</f>
        <v>3.322195704057279</v>
      </c>
      <c r="H69" s="10">
        <f>+H68/$H$68*100</f>
        <v>100</v>
      </c>
      <c r="I69" s="8">
        <f>+I68/$H$68*100</f>
        <v>39.71295189929697</v>
      </c>
      <c r="J69" s="8">
        <f>+J68/$H$68*100</f>
        <v>60.28704810070303</v>
      </c>
      <c r="K69" s="8">
        <f>K68/J68*100</f>
        <v>80.97070821138024</v>
      </c>
      <c r="L69" s="8">
        <f>L68/J68*100</f>
        <v>17.169459104422575</v>
      </c>
      <c r="M69" s="9">
        <f>M68/J68*100</f>
        <v>1.8598326841971837</v>
      </c>
    </row>
    <row r="70" spans="1:13" s="65" customFormat="1" ht="15" customHeight="1">
      <c r="A70" s="109" t="s">
        <v>38</v>
      </c>
      <c r="B70" s="12">
        <f aca="true" t="shared" si="15" ref="B70:M70">+B68/B7</f>
        <v>0.690645156324564</v>
      </c>
      <c r="C70" s="8">
        <f t="shared" si="15"/>
        <v>0.4588596790713554</v>
      </c>
      <c r="D70" s="8">
        <f t="shared" si="15"/>
        <v>0.8809677328922654</v>
      </c>
      <c r="E70" s="8">
        <f t="shared" si="15"/>
        <v>0.7823281716924748</v>
      </c>
      <c r="F70" s="8">
        <f t="shared" si="15"/>
        <v>1.2934648581997534</v>
      </c>
      <c r="G70" s="9">
        <f t="shared" si="15"/>
        <v>1.9120879120879122</v>
      </c>
      <c r="H70" s="8">
        <f t="shared" si="15"/>
        <v>0.4859693188570194</v>
      </c>
      <c r="I70" s="8">
        <f t="shared" si="15"/>
        <v>0.297367873491469</v>
      </c>
      <c r="J70" s="8">
        <f t="shared" si="15"/>
        <v>0.8346991381963681</v>
      </c>
      <c r="K70" s="8">
        <f t="shared" si="15"/>
        <v>0.7922877438268124</v>
      </c>
      <c r="L70" s="8">
        <f t="shared" si="15"/>
        <v>1.0579380857710878</v>
      </c>
      <c r="M70" s="9">
        <f t="shared" si="15"/>
        <v>1.3517587939698492</v>
      </c>
    </row>
    <row r="71" spans="1:13" s="65" customFormat="1" ht="9.75" customHeight="1">
      <c r="A71" s="16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s="65" customFormat="1" ht="15" customHeight="1">
      <c r="A72" s="21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s="65" customFormat="1" ht="15" customHeight="1">
      <c r="A73" s="109" t="s">
        <v>29</v>
      </c>
      <c r="B73" s="3">
        <v>43945</v>
      </c>
      <c r="C73" s="4">
        <v>15873</v>
      </c>
      <c r="D73" s="4">
        <v>28072</v>
      </c>
      <c r="E73" s="4">
        <v>22931</v>
      </c>
      <c r="F73" s="4">
        <v>4687</v>
      </c>
      <c r="G73" s="5">
        <v>454</v>
      </c>
      <c r="H73" s="53">
        <v>59370</v>
      </c>
      <c r="I73" s="53">
        <v>26955</v>
      </c>
      <c r="J73" s="53">
        <v>32415</v>
      </c>
      <c r="K73" s="53">
        <v>27113</v>
      </c>
      <c r="L73" s="53">
        <v>4912</v>
      </c>
      <c r="M73" s="68">
        <v>390</v>
      </c>
    </row>
    <row r="74" spans="1:13" s="65" customFormat="1" ht="15" customHeight="1">
      <c r="A74" s="109" t="s">
        <v>32</v>
      </c>
      <c r="B74" s="12">
        <f aca="true" t="shared" si="16" ref="B74:M74">+B73/B7*100</f>
        <v>67.64828127645818</v>
      </c>
      <c r="C74" s="8">
        <f t="shared" si="16"/>
        <v>54.192557186753156</v>
      </c>
      <c r="D74" s="8">
        <f t="shared" si="16"/>
        <v>78.69698074065768</v>
      </c>
      <c r="E74" s="8">
        <f t="shared" si="16"/>
        <v>77.86946481934257</v>
      </c>
      <c r="F74" s="8">
        <f t="shared" si="16"/>
        <v>82.56121190769773</v>
      </c>
      <c r="G74" s="9">
        <f t="shared" si="16"/>
        <v>83.15018315018315</v>
      </c>
      <c r="H74" s="8">
        <f t="shared" si="16"/>
        <v>40.08669583535894</v>
      </c>
      <c r="I74" s="8">
        <f t="shared" si="16"/>
        <v>28.043071161048687</v>
      </c>
      <c r="J74" s="8">
        <f t="shared" si="16"/>
        <v>62.35572483841182</v>
      </c>
      <c r="K74" s="8">
        <f t="shared" si="16"/>
        <v>61.1410531063254</v>
      </c>
      <c r="L74" s="8">
        <f t="shared" si="16"/>
        <v>69.75291110479978</v>
      </c>
      <c r="M74" s="9">
        <f t="shared" si="16"/>
        <v>65.32663316582915</v>
      </c>
    </row>
    <row r="75" spans="1:13" s="65" customFormat="1" ht="15" customHeight="1">
      <c r="A75" s="109" t="s">
        <v>57</v>
      </c>
      <c r="B75" s="3">
        <v>268342</v>
      </c>
      <c r="C75" s="4">
        <v>72527</v>
      </c>
      <c r="D75" s="4">
        <v>195815</v>
      </c>
      <c r="E75" s="4">
        <v>145049</v>
      </c>
      <c r="F75" s="4">
        <v>45223</v>
      </c>
      <c r="G75" s="5">
        <v>5543</v>
      </c>
      <c r="H75" s="53">
        <v>323152</v>
      </c>
      <c r="I75" s="53">
        <v>121308</v>
      </c>
      <c r="J75" s="53">
        <v>201844</v>
      </c>
      <c r="K75" s="53">
        <v>158424</v>
      </c>
      <c r="L75" s="53">
        <v>39402</v>
      </c>
      <c r="M75" s="68">
        <v>4018</v>
      </c>
    </row>
    <row r="76" spans="1:13" s="65" customFormat="1" ht="15" customHeight="1">
      <c r="A76" s="109" t="s">
        <v>9</v>
      </c>
      <c r="B76" s="3">
        <f>+B75/$B$75*100</f>
        <v>100</v>
      </c>
      <c r="C76" s="8">
        <f>+C75/$B$75*100</f>
        <v>27.02782270386298</v>
      </c>
      <c r="D76" s="8">
        <f>+D75/$B$75*100</f>
        <v>72.97217729613702</v>
      </c>
      <c r="E76" s="8">
        <f>E75/D75*100</f>
        <v>74.07450910297986</v>
      </c>
      <c r="F76" s="8">
        <f>F75/D75*100</f>
        <v>23.094757807113858</v>
      </c>
      <c r="G76" s="9">
        <f>G75/D75*100</f>
        <v>2.830733089906289</v>
      </c>
      <c r="H76" s="10">
        <f>+H75/$H$75*100</f>
        <v>100</v>
      </c>
      <c r="I76" s="8">
        <f>+I75/$H$75*100</f>
        <v>37.5389909392484</v>
      </c>
      <c r="J76" s="8">
        <f>+J75/$H$75*100</f>
        <v>62.46100906075159</v>
      </c>
      <c r="K76" s="8">
        <f>K75/J75*100</f>
        <v>78.48833752799192</v>
      </c>
      <c r="L76" s="8">
        <f>L75/J75*100</f>
        <v>19.521016230356118</v>
      </c>
      <c r="M76" s="9">
        <f>M75/J75*100</f>
        <v>1.990646241651969</v>
      </c>
    </row>
    <row r="77" spans="1:13" s="65" customFormat="1" ht="15" customHeight="1">
      <c r="A77" s="109" t="s">
        <v>39</v>
      </c>
      <c r="B77" s="12">
        <f aca="true" t="shared" si="17" ref="B77:M77">+B75/B7</f>
        <v>4.1308169517094875</v>
      </c>
      <c r="C77" s="8">
        <f t="shared" si="17"/>
        <v>2.4761693410720382</v>
      </c>
      <c r="D77" s="8">
        <f t="shared" si="17"/>
        <v>5.489473241568781</v>
      </c>
      <c r="E77" s="8">
        <f t="shared" si="17"/>
        <v>4.9255976636783485</v>
      </c>
      <c r="F77" s="8">
        <f t="shared" si="17"/>
        <v>7.966003170688744</v>
      </c>
      <c r="G77" s="9">
        <f t="shared" si="17"/>
        <v>10.152014652014651</v>
      </c>
      <c r="H77" s="8">
        <f t="shared" si="17"/>
        <v>2.1819262140117757</v>
      </c>
      <c r="I77" s="8">
        <f t="shared" si="17"/>
        <v>1.262047440699126</v>
      </c>
      <c r="J77" s="8">
        <f t="shared" si="17"/>
        <v>3.8828100954139737</v>
      </c>
      <c r="K77" s="8">
        <f t="shared" si="17"/>
        <v>3.572533543804262</v>
      </c>
      <c r="L77" s="8">
        <f t="shared" si="17"/>
        <v>5.5952854302754895</v>
      </c>
      <c r="M77" s="9">
        <f t="shared" si="17"/>
        <v>6.730318257956449</v>
      </c>
    </row>
    <row r="78" spans="1:13" s="65" customFormat="1" ht="7.5" customHeight="1">
      <c r="A78" s="16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s="65" customFormat="1" ht="15" customHeight="1">
      <c r="A79" s="21" t="s">
        <v>60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s="65" customFormat="1" ht="15" customHeight="1">
      <c r="A80" s="109" t="s">
        <v>29</v>
      </c>
      <c r="B80" s="3">
        <v>10871</v>
      </c>
      <c r="C80" s="4">
        <v>2900</v>
      </c>
      <c r="D80" s="4">
        <v>7971</v>
      </c>
      <c r="E80" s="4">
        <v>5950</v>
      </c>
      <c r="F80" s="4">
        <v>1792</v>
      </c>
      <c r="G80" s="5">
        <v>229</v>
      </c>
      <c r="H80" s="53">
        <v>19295</v>
      </c>
      <c r="I80" s="53">
        <v>7047</v>
      </c>
      <c r="J80" s="53">
        <v>12248</v>
      </c>
      <c r="K80" s="53">
        <v>9827</v>
      </c>
      <c r="L80" s="53">
        <v>2212</v>
      </c>
      <c r="M80" s="68">
        <v>209</v>
      </c>
    </row>
    <row r="81" spans="1:13" s="65" customFormat="1" ht="15" customHeight="1">
      <c r="A81" s="109" t="s">
        <v>32</v>
      </c>
      <c r="B81" s="12">
        <f aca="true" t="shared" si="18" ref="B81:M81">+B80/B7*100</f>
        <v>16.73465617832238</v>
      </c>
      <c r="C81" s="8">
        <f t="shared" si="18"/>
        <v>9.900990099009901</v>
      </c>
      <c r="D81" s="8">
        <f t="shared" si="18"/>
        <v>22.345883210451067</v>
      </c>
      <c r="E81" s="8">
        <f t="shared" si="18"/>
        <v>20.205107307796794</v>
      </c>
      <c r="F81" s="8">
        <f t="shared" si="18"/>
        <v>31.56596794081381</v>
      </c>
      <c r="G81" s="9">
        <f t="shared" si="18"/>
        <v>41.94139194139194</v>
      </c>
      <c r="H81" s="8">
        <f t="shared" si="18"/>
        <v>13.028007346189163</v>
      </c>
      <c r="I81" s="8">
        <f t="shared" si="18"/>
        <v>7.331460674157303</v>
      </c>
      <c r="J81" s="8">
        <f t="shared" si="18"/>
        <v>23.56109572176054</v>
      </c>
      <c r="K81" s="8">
        <f t="shared" si="18"/>
        <v>22.160333746758372</v>
      </c>
      <c r="L81" s="8">
        <f t="shared" si="18"/>
        <v>31.411530815109344</v>
      </c>
      <c r="M81" s="9">
        <f t="shared" si="18"/>
        <v>35.00837520938023</v>
      </c>
    </row>
    <row r="82" spans="1:13" s="65" customFormat="1" ht="15" customHeight="1">
      <c r="A82" s="109" t="s">
        <v>33</v>
      </c>
      <c r="B82" s="3">
        <v>35611</v>
      </c>
      <c r="C82" s="4">
        <v>8589</v>
      </c>
      <c r="D82" s="4">
        <v>27022</v>
      </c>
      <c r="E82" s="4">
        <v>18249</v>
      </c>
      <c r="F82" s="4">
        <v>7502</v>
      </c>
      <c r="G82" s="5">
        <v>1271</v>
      </c>
      <c r="H82" s="53">
        <v>85334</v>
      </c>
      <c r="I82" s="53">
        <v>27264</v>
      </c>
      <c r="J82" s="53">
        <v>58070</v>
      </c>
      <c r="K82" s="53">
        <v>43424</v>
      </c>
      <c r="L82" s="53">
        <v>13171</v>
      </c>
      <c r="M82" s="68">
        <v>1475</v>
      </c>
    </row>
    <row r="83" spans="1:13" s="65" customFormat="1" ht="15" customHeight="1">
      <c r="A83" s="109" t="s">
        <v>9</v>
      </c>
      <c r="B83" s="3">
        <f>+B82/$B$82*100</f>
        <v>100</v>
      </c>
      <c r="C83" s="8">
        <f>+C82/$B$82*100</f>
        <v>24.118952009210638</v>
      </c>
      <c r="D83" s="8">
        <f>+D82/$B$82*100</f>
        <v>75.88104799078937</v>
      </c>
      <c r="E83" s="8">
        <f>E82/D82*100</f>
        <v>67.53386129820147</v>
      </c>
      <c r="F83" s="8">
        <f>F82/D82*100</f>
        <v>27.76256383687366</v>
      </c>
      <c r="G83" s="9">
        <f>G82/D82*100</f>
        <v>4.703574864924876</v>
      </c>
      <c r="H83" s="10">
        <f>+H82/$H$82*100</f>
        <v>100</v>
      </c>
      <c r="I83" s="8">
        <f>+I82/$H$82*100</f>
        <v>31.949750392575062</v>
      </c>
      <c r="J83" s="8">
        <f>+J82/$H$82*100</f>
        <v>68.05024960742494</v>
      </c>
      <c r="K83" s="8">
        <f>K82/J82*100</f>
        <v>74.77871534355089</v>
      </c>
      <c r="L83" s="8">
        <f>L82/J82*100</f>
        <v>22.68124677113828</v>
      </c>
      <c r="M83" s="9">
        <f>M82/J82*100</f>
        <v>2.5400378853108316</v>
      </c>
    </row>
    <row r="84" spans="1:13" s="65" customFormat="1" ht="15" customHeight="1">
      <c r="A84" s="110" t="s">
        <v>40</v>
      </c>
      <c r="B84" s="22">
        <f aca="true" t="shared" si="19" ref="B84:M84">+B82/B7</f>
        <v>0.5481904527331783</v>
      </c>
      <c r="C84" s="23">
        <f t="shared" si="19"/>
        <v>0.29324001365653807</v>
      </c>
      <c r="D84" s="23">
        <f t="shared" si="19"/>
        <v>0.757534131367217</v>
      </c>
      <c r="E84" s="23">
        <f t="shared" si="19"/>
        <v>0.6197025264873676</v>
      </c>
      <c r="F84" s="23">
        <f t="shared" si="19"/>
        <v>1.3214726087722388</v>
      </c>
      <c r="G84" s="24">
        <f t="shared" si="19"/>
        <v>2.327838827838828</v>
      </c>
      <c r="H84" s="23">
        <f t="shared" si="19"/>
        <v>0.5761762005077513</v>
      </c>
      <c r="I84" s="23">
        <f t="shared" si="19"/>
        <v>0.283645443196005</v>
      </c>
      <c r="J84" s="23">
        <f t="shared" si="19"/>
        <v>1.117074484456756</v>
      </c>
      <c r="K84" s="23">
        <f t="shared" si="19"/>
        <v>0.979231029428346</v>
      </c>
      <c r="L84" s="23">
        <f t="shared" si="19"/>
        <v>1.8703493325759728</v>
      </c>
      <c r="M84" s="24">
        <f t="shared" si="19"/>
        <v>2.470686767169179</v>
      </c>
    </row>
    <row r="85" spans="1:13" s="65" customFormat="1" ht="15" customHeight="1">
      <c r="A85" s="114" t="s">
        <v>43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H5:H6"/>
    <mergeCell ref="A3:E3"/>
    <mergeCell ref="I5:I6"/>
    <mergeCell ref="J5:M5"/>
    <mergeCell ref="A45:M45"/>
    <mergeCell ref="A85:M85"/>
  </mergeCells>
  <printOptions/>
  <pageMargins left="1" right="0.75" top="1" bottom="1" header="0.5" footer="0.5"/>
  <pageSetup firstPageNumber="29" useFirstPageNumber="1" horizontalDpi="600" verticalDpi="600" orientation="portrait" r:id="rId1"/>
  <headerFooter alignWithMargins="0">
    <oddFooter xml:space="preserve">&amp;L&amp;"Arial Narrow,Regular"&amp;9Zila Series : Rangpur&amp;C&amp;"Arial Narrow,Regular"&amp;P&amp;R
&amp;9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view="pageLayout" zoomScaleNormal="120" workbookViewId="0" topLeftCell="A1">
      <selection activeCell="H20" sqref="H20"/>
    </sheetView>
  </sheetViews>
  <sheetFormatPr defaultColWidth="9.140625" defaultRowHeight="15" customHeight="1"/>
  <cols>
    <col min="1" max="1" width="20.140625" style="33" customWidth="1"/>
    <col min="2" max="13" width="5.57421875" style="33" customWidth="1"/>
    <col min="14" max="16384" width="9.140625" style="33" customWidth="1"/>
  </cols>
  <sheetData>
    <row r="1" spans="1:13" ht="15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>
      <c r="A3" s="133" t="s">
        <v>64</v>
      </c>
      <c r="B3" s="133"/>
      <c r="C3" s="133"/>
      <c r="D3" s="133"/>
      <c r="E3" s="133"/>
      <c r="F3" s="86"/>
      <c r="G3" s="81" t="s">
        <v>69</v>
      </c>
      <c r="H3" s="81"/>
      <c r="I3" s="81"/>
      <c r="J3" s="81"/>
      <c r="K3" s="87" t="s">
        <v>0</v>
      </c>
      <c r="L3" s="87"/>
      <c r="M3" s="86"/>
    </row>
    <row r="4" spans="1:13" ht="15" customHeight="1">
      <c r="A4" s="128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ht="15" customHeight="1">
      <c r="A5" s="129"/>
      <c r="B5" s="126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ht="15" customHeight="1">
      <c r="A6" s="130"/>
      <c r="B6" s="126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s="65" customFormat="1" ht="15" customHeight="1">
      <c r="A7" s="55" t="s">
        <v>8</v>
      </c>
      <c r="B7" s="73">
        <v>98232</v>
      </c>
      <c r="C7" s="74">
        <v>33696</v>
      </c>
      <c r="D7" s="74">
        <v>64536</v>
      </c>
      <c r="E7" s="74">
        <v>51341</v>
      </c>
      <c r="F7" s="74">
        <v>11774</v>
      </c>
      <c r="G7" s="58">
        <v>1421</v>
      </c>
      <c r="H7" s="66">
        <v>130717</v>
      </c>
      <c r="I7" s="66">
        <v>55044</v>
      </c>
      <c r="J7" s="66">
        <v>75673</v>
      </c>
      <c r="K7" s="66">
        <v>61798</v>
      </c>
      <c r="L7" s="66">
        <v>12749</v>
      </c>
      <c r="M7" s="67">
        <v>1126</v>
      </c>
    </row>
    <row r="8" spans="1:13" s="65" customFormat="1" ht="15" customHeight="1">
      <c r="A8" s="105" t="s">
        <v>9</v>
      </c>
      <c r="B8" s="3">
        <f>+B7/$B$7*100</f>
        <v>100</v>
      </c>
      <c r="C8" s="8">
        <f>+C7/$B$7*100</f>
        <v>34.30246762765697</v>
      </c>
      <c r="D8" s="8">
        <f>+D7/$B$7*100</f>
        <v>65.69753237234302</v>
      </c>
      <c r="E8" s="8">
        <f>E7/D7*100</f>
        <v>79.55404735341514</v>
      </c>
      <c r="F8" s="8">
        <f>F7/D7*100</f>
        <v>18.244080823106483</v>
      </c>
      <c r="G8" s="9">
        <f>G7/D7*100</f>
        <v>2.2018718234783687</v>
      </c>
      <c r="H8" s="10">
        <f>+H7/$H$7*100</f>
        <v>100</v>
      </c>
      <c r="I8" s="8">
        <f>+I7/$H$7*100</f>
        <v>42.10928953387853</v>
      </c>
      <c r="J8" s="8">
        <f>+J7/$H$7*100</f>
        <v>57.89071046612146</v>
      </c>
      <c r="K8" s="8">
        <f>K7/J7*100</f>
        <v>81.66453028160639</v>
      </c>
      <c r="L8" s="8">
        <f>L7/J7*100</f>
        <v>16.847488536201816</v>
      </c>
      <c r="M8" s="9">
        <f>M7/J7*100</f>
        <v>1.487981182191799</v>
      </c>
    </row>
    <row r="9" spans="1:13" s="65" customFormat="1" ht="1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s="65" customFormat="1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s="65" customFormat="1" ht="15" customHeight="1">
      <c r="A11" s="36" t="s">
        <v>10</v>
      </c>
      <c r="B11" s="40">
        <v>59673</v>
      </c>
      <c r="C11" s="43">
        <v>23917</v>
      </c>
      <c r="D11" s="43">
        <v>35756</v>
      </c>
      <c r="E11" s="43">
        <v>26845</v>
      </c>
      <c r="F11" s="43">
        <v>7854</v>
      </c>
      <c r="G11" s="57">
        <v>1057</v>
      </c>
      <c r="H11" s="66">
        <v>90613</v>
      </c>
      <c r="I11" s="66">
        <v>47171</v>
      </c>
      <c r="J11" s="66">
        <v>43442</v>
      </c>
      <c r="K11" s="66">
        <v>33601</v>
      </c>
      <c r="L11" s="66">
        <v>8930</v>
      </c>
      <c r="M11" s="68">
        <v>911</v>
      </c>
    </row>
    <row r="12" spans="1:13" s="65" customFormat="1" ht="15" customHeight="1">
      <c r="A12" s="105" t="s">
        <v>9</v>
      </c>
      <c r="B12" s="3">
        <f>+B11/$B$11*100</f>
        <v>100</v>
      </c>
      <c r="C12" s="8">
        <f>+C11/$B$11*100</f>
        <v>40.080103229266165</v>
      </c>
      <c r="D12" s="8">
        <f>+D11/$B$11*100</f>
        <v>59.919896770733835</v>
      </c>
      <c r="E12" s="8">
        <f>E11/D11*100</f>
        <v>75.07830853563038</v>
      </c>
      <c r="F12" s="8">
        <f>F11/D11*100</f>
        <v>21.965544244322633</v>
      </c>
      <c r="G12" s="9">
        <f>G11/D11*100</f>
        <v>2.956147220046985</v>
      </c>
      <c r="H12" s="6">
        <f>+H11/$H$11*100</f>
        <v>100</v>
      </c>
      <c r="I12" s="14">
        <f>+I11/$H$11*100</f>
        <v>52.05765177182082</v>
      </c>
      <c r="J12" s="14">
        <f>+J11/$H$11*100</f>
        <v>47.94234822817918</v>
      </c>
      <c r="K12" s="8">
        <f>K11/J11*100</f>
        <v>77.34680723723586</v>
      </c>
      <c r="L12" s="8">
        <f>L11/J11*100</f>
        <v>20.556143823949174</v>
      </c>
      <c r="M12" s="9">
        <f>M11/J11*100</f>
        <v>2.0970489388149716</v>
      </c>
    </row>
    <row r="13" spans="1:13" s="65" customFormat="1" ht="15" customHeight="1">
      <c r="A13" s="105" t="s">
        <v>11</v>
      </c>
      <c r="B13" s="12">
        <f aca="true" t="shared" si="0" ref="B13:M13">+B11/B7*100</f>
        <v>60.74700708526753</v>
      </c>
      <c r="C13" s="8">
        <f t="shared" si="0"/>
        <v>70.97875118708453</v>
      </c>
      <c r="D13" s="8">
        <f t="shared" si="0"/>
        <v>55.40473534151481</v>
      </c>
      <c r="E13" s="8">
        <f t="shared" si="0"/>
        <v>52.28764535166825</v>
      </c>
      <c r="F13" s="8">
        <f t="shared" si="0"/>
        <v>66.70630202140309</v>
      </c>
      <c r="G13" s="9">
        <f t="shared" si="0"/>
        <v>74.38423645320196</v>
      </c>
      <c r="H13" s="8">
        <f t="shared" si="0"/>
        <v>69.31998133372093</v>
      </c>
      <c r="I13" s="8">
        <f t="shared" si="0"/>
        <v>85.69689702783228</v>
      </c>
      <c r="J13" s="8">
        <f t="shared" si="0"/>
        <v>57.40752976623102</v>
      </c>
      <c r="K13" s="8">
        <f t="shared" si="0"/>
        <v>54.372309783488134</v>
      </c>
      <c r="L13" s="8">
        <f t="shared" si="0"/>
        <v>70.04470938897168</v>
      </c>
      <c r="M13" s="9">
        <f t="shared" si="0"/>
        <v>80.90586145648314</v>
      </c>
    </row>
    <row r="14" spans="1:13" s="65" customFormat="1" ht="1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s="65" customFormat="1" ht="15" customHeight="1">
      <c r="A15" s="36" t="s">
        <v>12</v>
      </c>
      <c r="B15" s="40">
        <v>26412</v>
      </c>
      <c r="C15" s="43">
        <v>231</v>
      </c>
      <c r="D15" s="43">
        <v>26181</v>
      </c>
      <c r="E15" s="43">
        <v>21936</v>
      </c>
      <c r="F15" s="43">
        <v>3882</v>
      </c>
      <c r="G15" s="57">
        <v>363</v>
      </c>
      <c r="H15" s="66">
        <v>30236</v>
      </c>
      <c r="I15" s="66">
        <v>466</v>
      </c>
      <c r="J15" s="66">
        <v>29770</v>
      </c>
      <c r="K15" s="66">
        <v>25778</v>
      </c>
      <c r="L15" s="66">
        <v>3778</v>
      </c>
      <c r="M15" s="68">
        <v>214</v>
      </c>
    </row>
    <row r="16" spans="1:13" s="65" customFormat="1" ht="15" customHeight="1">
      <c r="A16" s="105" t="s">
        <v>13</v>
      </c>
      <c r="B16" s="3">
        <v>100</v>
      </c>
      <c r="C16" s="8">
        <f>C15/B15*100</f>
        <v>0.874602453430259</v>
      </c>
      <c r="D16" s="8">
        <f>D15/B15*100</f>
        <v>99.12539754656974</v>
      </c>
      <c r="E16" s="8">
        <f>E15/D15*100</f>
        <v>83.78595164432222</v>
      </c>
      <c r="F16" s="8">
        <f>F15/D15*100</f>
        <v>14.827546694167527</v>
      </c>
      <c r="G16" s="9">
        <f>G15/D15*100</f>
        <v>1.3865016615102554</v>
      </c>
      <c r="H16" s="6">
        <f>+H15/$H$15*100</f>
        <v>100</v>
      </c>
      <c r="I16" s="14">
        <f>+I15/$H$15*100</f>
        <v>1.541209154650086</v>
      </c>
      <c r="J16" s="14">
        <f>+J15/$H$15*100</f>
        <v>98.45879084534992</v>
      </c>
      <c r="K16" s="8">
        <f>K15/J15*100</f>
        <v>86.59052737655357</v>
      </c>
      <c r="L16" s="8">
        <f>L15/J15*100</f>
        <v>12.690628149143432</v>
      </c>
      <c r="M16" s="9">
        <f>M15/J15*100</f>
        <v>0.7188444743029896</v>
      </c>
    </row>
    <row r="17" spans="1:13" s="65" customFormat="1" ht="15" customHeight="1">
      <c r="A17" s="105" t="s">
        <v>11</v>
      </c>
      <c r="B17" s="12">
        <f aca="true" t="shared" si="1" ref="B17:M17">+B15/B7*100</f>
        <v>26.887368678231127</v>
      </c>
      <c r="C17" s="8">
        <f t="shared" si="1"/>
        <v>0.6855413105413105</v>
      </c>
      <c r="D17" s="8">
        <f t="shared" si="1"/>
        <v>40.56805503904798</v>
      </c>
      <c r="E17" s="8">
        <f t="shared" si="1"/>
        <v>42.726086363724896</v>
      </c>
      <c r="F17" s="8">
        <f t="shared" si="1"/>
        <v>32.97095294717173</v>
      </c>
      <c r="G17" s="9">
        <f t="shared" si="1"/>
        <v>25.54539057002111</v>
      </c>
      <c r="H17" s="8">
        <f t="shared" si="1"/>
        <v>23.13088580674281</v>
      </c>
      <c r="I17" s="8">
        <f t="shared" si="1"/>
        <v>0.8465954509119976</v>
      </c>
      <c r="J17" s="8">
        <f t="shared" si="1"/>
        <v>39.34031953272633</v>
      </c>
      <c r="K17" s="8">
        <f t="shared" si="1"/>
        <v>41.713324055794686</v>
      </c>
      <c r="L17" s="8">
        <f t="shared" si="1"/>
        <v>29.63369676053024</v>
      </c>
      <c r="M17" s="9">
        <f t="shared" si="1"/>
        <v>19.005328596802844</v>
      </c>
    </row>
    <row r="18" spans="1:13" s="65" customFormat="1" ht="13.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s="65" customFormat="1" ht="15" customHeight="1">
      <c r="A19" s="36" t="s">
        <v>14</v>
      </c>
      <c r="B19" s="40">
        <v>12147</v>
      </c>
      <c r="C19" s="43">
        <v>9548</v>
      </c>
      <c r="D19" s="43">
        <v>2599</v>
      </c>
      <c r="E19" s="43">
        <v>2560</v>
      </c>
      <c r="F19" s="43">
        <v>38</v>
      </c>
      <c r="G19" s="57">
        <v>1</v>
      </c>
      <c r="H19" s="66">
        <v>9868</v>
      </c>
      <c r="I19" s="66">
        <v>7407</v>
      </c>
      <c r="J19" s="66">
        <v>2461</v>
      </c>
      <c r="K19" s="66">
        <v>2419</v>
      </c>
      <c r="L19" s="66">
        <v>41</v>
      </c>
      <c r="M19" s="68">
        <v>1</v>
      </c>
    </row>
    <row r="20" spans="1:13" s="65" customFormat="1" ht="15" customHeight="1">
      <c r="A20" s="105" t="s">
        <v>9</v>
      </c>
      <c r="B20" s="3">
        <f>+B19/$B$19*100</f>
        <v>100</v>
      </c>
      <c r="C20" s="8">
        <f>+C19/$B$19*100</f>
        <v>78.6037704783074</v>
      </c>
      <c r="D20" s="8">
        <f>+D19/$B$19*100</f>
        <v>21.3962295216926</v>
      </c>
      <c r="E20" s="8">
        <f>E19/D19*100</f>
        <v>98.49942285494421</v>
      </c>
      <c r="F20" s="8">
        <f>F19/D19*100</f>
        <v>1.4621008080030782</v>
      </c>
      <c r="G20" s="9">
        <f>G19/D19*100</f>
        <v>0.038476337052712584</v>
      </c>
      <c r="H20" s="20">
        <f>+H19/$H$19*100</f>
        <v>100</v>
      </c>
      <c r="I20" s="14">
        <f>+I19/$H$19*100</f>
        <v>75.06080259424402</v>
      </c>
      <c r="J20" s="14">
        <f>+J19/$H$19*100</f>
        <v>24.939197405755976</v>
      </c>
      <c r="K20" s="8">
        <f>K19/J19*100</f>
        <v>98.2933766761479</v>
      </c>
      <c r="L20" s="8">
        <f>L19/J19*100</f>
        <v>1.6659894351889477</v>
      </c>
      <c r="M20" s="9">
        <f>M19/J19*100</f>
        <v>0.04063388866314506</v>
      </c>
    </row>
    <row r="21" spans="1:13" s="65" customFormat="1" ht="15" customHeight="1">
      <c r="A21" s="105" t="s">
        <v>11</v>
      </c>
      <c r="B21" s="12">
        <f aca="true" t="shared" si="2" ref="B21:M21">+B19/B7*100</f>
        <v>12.365624236501343</v>
      </c>
      <c r="C21" s="8">
        <f t="shared" si="2"/>
        <v>28.33570750237417</v>
      </c>
      <c r="D21" s="8">
        <f t="shared" si="2"/>
        <v>4.027209619437214</v>
      </c>
      <c r="E21" s="8">
        <f t="shared" si="2"/>
        <v>4.986268284606845</v>
      </c>
      <c r="F21" s="8">
        <f t="shared" si="2"/>
        <v>0.32274503142517413</v>
      </c>
      <c r="G21" s="9">
        <f t="shared" si="2"/>
        <v>0.07037297677691766</v>
      </c>
      <c r="H21" s="8">
        <f t="shared" si="2"/>
        <v>7.54913285953625</v>
      </c>
      <c r="I21" s="8">
        <f t="shared" si="2"/>
        <v>13.456507521255723</v>
      </c>
      <c r="J21" s="8">
        <f t="shared" si="2"/>
        <v>3.2521507010426443</v>
      </c>
      <c r="K21" s="8">
        <f t="shared" si="2"/>
        <v>3.9143661607171754</v>
      </c>
      <c r="L21" s="8">
        <f t="shared" si="2"/>
        <v>0.32159385049807826</v>
      </c>
      <c r="M21" s="9">
        <f t="shared" si="2"/>
        <v>0.08880994671403197</v>
      </c>
    </row>
    <row r="22" spans="1:13" s="65" customFormat="1" ht="13.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s="65" customFormat="1" ht="15" customHeight="1">
      <c r="A23" s="49" t="s">
        <v>15</v>
      </c>
      <c r="B23" s="40">
        <v>37601</v>
      </c>
      <c r="C23" s="43">
        <v>22685</v>
      </c>
      <c r="D23" s="43">
        <v>14916</v>
      </c>
      <c r="E23" s="43">
        <v>14642</v>
      </c>
      <c r="F23" s="43">
        <v>243</v>
      </c>
      <c r="G23" s="57">
        <v>31</v>
      </c>
      <c r="H23" s="66">
        <v>54890</v>
      </c>
      <c r="I23" s="66">
        <v>32151</v>
      </c>
      <c r="J23" s="66">
        <v>22739</v>
      </c>
      <c r="K23" s="66">
        <v>21028</v>
      </c>
      <c r="L23" s="66">
        <v>1582</v>
      </c>
      <c r="M23" s="68">
        <v>129</v>
      </c>
    </row>
    <row r="24" spans="1:13" s="65" customFormat="1" ht="15" customHeight="1">
      <c r="A24" s="105" t="s">
        <v>13</v>
      </c>
      <c r="B24" s="3">
        <f>+B23/$B$23*100</f>
        <v>100</v>
      </c>
      <c r="C24" s="8">
        <f>+C23/$B$23*100</f>
        <v>60.330842264833386</v>
      </c>
      <c r="D24" s="8">
        <f>+D23/$B$23*100</f>
        <v>39.669157735166614</v>
      </c>
      <c r="E24" s="8">
        <f>E23/D23*100</f>
        <v>98.16304639313489</v>
      </c>
      <c r="F24" s="8">
        <f>F23/D23*100</f>
        <v>1.6291230893000805</v>
      </c>
      <c r="G24" s="9">
        <f>G23/D23*100</f>
        <v>0.20783051756503085</v>
      </c>
      <c r="H24" s="6">
        <f>+H23/$H$23*100</f>
        <v>100</v>
      </c>
      <c r="I24" s="14">
        <f>+I23/$H$23*100</f>
        <v>58.573510657678995</v>
      </c>
      <c r="J24" s="14">
        <f>+J23/$H$23*100</f>
        <v>41.426489342321005</v>
      </c>
      <c r="K24" s="8">
        <f>K23/J23*100</f>
        <v>92.47548265095212</v>
      </c>
      <c r="L24" s="8">
        <f>L23/J23*100</f>
        <v>6.957210079598927</v>
      </c>
      <c r="M24" s="9">
        <f>M23/J23*100</f>
        <v>0.5673072694489644</v>
      </c>
    </row>
    <row r="25" spans="1:13" s="65" customFormat="1" ht="15" customHeight="1">
      <c r="A25" s="105" t="s">
        <v>11</v>
      </c>
      <c r="B25" s="12">
        <f aca="true" t="shared" si="3" ref="B25:M25">+B23/B7*100</f>
        <v>38.27775063115889</v>
      </c>
      <c r="C25" s="8">
        <f t="shared" si="3"/>
        <v>67.32253086419753</v>
      </c>
      <c r="D25" s="8">
        <f t="shared" si="3"/>
        <v>23.1126812941614</v>
      </c>
      <c r="E25" s="8">
        <f t="shared" si="3"/>
        <v>28.51911727469274</v>
      </c>
      <c r="F25" s="8">
        <f t="shared" si="3"/>
        <v>2.063869543060982</v>
      </c>
      <c r="G25" s="9">
        <f t="shared" si="3"/>
        <v>2.1815622800844476</v>
      </c>
      <c r="H25" s="8">
        <f t="shared" si="3"/>
        <v>41.9914777725927</v>
      </c>
      <c r="I25" s="8">
        <f t="shared" si="3"/>
        <v>58.40963592762154</v>
      </c>
      <c r="J25" s="8">
        <f t="shared" si="3"/>
        <v>30.049026733445217</v>
      </c>
      <c r="K25" s="8">
        <f t="shared" si="3"/>
        <v>34.02699116476261</v>
      </c>
      <c r="L25" s="8">
        <f t="shared" si="3"/>
        <v>12.408816377755118</v>
      </c>
      <c r="M25" s="9">
        <f t="shared" si="3"/>
        <v>11.456483126110124</v>
      </c>
    </row>
    <row r="26" spans="1:13" s="65" customFormat="1" ht="13.5" customHeight="1">
      <c r="A26" s="50"/>
      <c r="B26" s="3" t="s">
        <v>35</v>
      </c>
      <c r="C26" s="4" t="s">
        <v>34</v>
      </c>
      <c r="D26" s="4" t="s">
        <v>34</v>
      </c>
      <c r="E26" s="4" t="s">
        <v>34</v>
      </c>
      <c r="F26" s="4" t="s">
        <v>34</v>
      </c>
      <c r="G26" s="5" t="s">
        <v>34</v>
      </c>
      <c r="H26" s="6"/>
      <c r="I26" s="6"/>
      <c r="J26" s="6"/>
      <c r="K26" s="6"/>
      <c r="L26" s="6"/>
      <c r="M26" s="7"/>
    </row>
    <row r="27" spans="1:13" s="65" customFormat="1" ht="15" customHeight="1">
      <c r="A27" s="49" t="s">
        <v>16</v>
      </c>
      <c r="B27" s="3">
        <v>106859</v>
      </c>
      <c r="C27" s="4">
        <v>3264</v>
      </c>
      <c r="D27" s="4">
        <v>103595</v>
      </c>
      <c r="E27" s="43">
        <v>40697</v>
      </c>
      <c r="F27" s="43">
        <v>46331</v>
      </c>
      <c r="G27" s="57">
        <v>16567</v>
      </c>
      <c r="H27" s="66">
        <v>115601</v>
      </c>
      <c r="I27" s="66">
        <v>7457</v>
      </c>
      <c r="J27" s="66">
        <v>108145</v>
      </c>
      <c r="K27" s="66">
        <v>48317</v>
      </c>
      <c r="L27" s="66">
        <v>47468</v>
      </c>
      <c r="M27" s="68">
        <v>12359</v>
      </c>
    </row>
    <row r="28" spans="1:13" s="65" customFormat="1" ht="15" customHeight="1">
      <c r="A28" s="105" t="s">
        <v>13</v>
      </c>
      <c r="B28" s="3">
        <f>+B27/$B$27*100</f>
        <v>100</v>
      </c>
      <c r="C28" s="8">
        <f>+C27/$B$27*100</f>
        <v>3.054492368448142</v>
      </c>
      <c r="D28" s="8">
        <f>+D27/$B$27*100</f>
        <v>96.94550763155185</v>
      </c>
      <c r="E28" s="8">
        <f>E27/D27*100</f>
        <v>39.28471451324871</v>
      </c>
      <c r="F28" s="8">
        <f>F27/D27*100</f>
        <v>44.72320092668565</v>
      </c>
      <c r="G28" s="9">
        <f>G27/D27*100</f>
        <v>15.992084560065638</v>
      </c>
      <c r="H28" s="6">
        <f>+H27/$H$27*100</f>
        <v>100</v>
      </c>
      <c r="I28" s="14">
        <f>+I27/$H$27*100</f>
        <v>6.450636240170933</v>
      </c>
      <c r="J28" s="14">
        <f>+J27/$H$27*100</f>
        <v>93.5502288042491</v>
      </c>
      <c r="K28" s="8">
        <f>K27/J27*100</f>
        <v>44.677978639789174</v>
      </c>
      <c r="L28" s="8">
        <f>L27/J27*100</f>
        <v>43.89292154052429</v>
      </c>
      <c r="M28" s="9">
        <f>M27/J27*100</f>
        <v>11.4281751352351</v>
      </c>
    </row>
    <row r="29" spans="1:13" s="65" customFormat="1" ht="15" customHeight="1">
      <c r="A29" s="105" t="s">
        <v>17</v>
      </c>
      <c r="B29" s="12">
        <f aca="true" t="shared" si="4" ref="B29:M29">+B27/B32*100</f>
        <v>98.18621190263983</v>
      </c>
      <c r="C29" s="8">
        <f t="shared" si="4"/>
        <v>179.53795379537954</v>
      </c>
      <c r="D29" s="8">
        <f t="shared" si="4"/>
        <v>96.80418632901929</v>
      </c>
      <c r="E29" s="8">
        <f t="shared" si="4"/>
        <v>88.73021410194916</v>
      </c>
      <c r="F29" s="8">
        <f t="shared" si="4"/>
        <v>101.35856486545613</v>
      </c>
      <c r="G29" s="9">
        <f t="shared" si="4"/>
        <v>107.3061726795777</v>
      </c>
      <c r="H29" s="8">
        <f t="shared" si="4"/>
        <v>96.12829190816335</v>
      </c>
      <c r="I29" s="8">
        <f t="shared" si="4"/>
        <v>177.2943414170233</v>
      </c>
      <c r="J29" s="8">
        <f t="shared" si="4"/>
        <v>93.1874779191907</v>
      </c>
      <c r="K29" s="8">
        <f t="shared" si="4"/>
        <v>85.58497918696307</v>
      </c>
      <c r="L29" s="8">
        <f t="shared" si="4"/>
        <v>99.00098024902496</v>
      </c>
      <c r="M29" s="9">
        <f t="shared" si="4"/>
        <v>106.10405219780219</v>
      </c>
    </row>
    <row r="30" spans="1:13" s="65" customFormat="1" ht="15" customHeight="1">
      <c r="A30" s="105" t="s">
        <v>18</v>
      </c>
      <c r="B30" s="12">
        <f aca="true" t="shared" si="5" ref="B30:M30">+B27/B7</f>
        <v>1.0878227054320384</v>
      </c>
      <c r="C30" s="8">
        <f t="shared" si="5"/>
        <v>0.09686609686609686</v>
      </c>
      <c r="D30" s="8">
        <f t="shared" si="5"/>
        <v>1.6052280897483575</v>
      </c>
      <c r="E30" s="8">
        <f t="shared" si="5"/>
        <v>0.792680313979081</v>
      </c>
      <c r="F30" s="8">
        <f t="shared" si="5"/>
        <v>3.935026329199932</v>
      </c>
      <c r="G30" s="9">
        <f t="shared" si="5"/>
        <v>11.658691062631949</v>
      </c>
      <c r="H30" s="8">
        <f t="shared" si="5"/>
        <v>0.8843608711950244</v>
      </c>
      <c r="I30" s="8">
        <f t="shared" si="5"/>
        <v>0.13547343943027396</v>
      </c>
      <c r="J30" s="8">
        <f t="shared" si="5"/>
        <v>1.4291094577986865</v>
      </c>
      <c r="K30" s="8">
        <f t="shared" si="5"/>
        <v>0.7818537816757823</v>
      </c>
      <c r="L30" s="8">
        <f t="shared" si="5"/>
        <v>3.723272413522629</v>
      </c>
      <c r="M30" s="9">
        <f t="shared" si="5"/>
        <v>10.97602131438721</v>
      </c>
    </row>
    <row r="31" spans="1:13" s="65" customFormat="1" ht="13.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s="65" customFormat="1" ht="15" customHeight="1">
      <c r="A32" s="36" t="s">
        <v>47</v>
      </c>
      <c r="B32" s="3">
        <v>108833</v>
      </c>
      <c r="C32" s="4">
        <v>1818</v>
      </c>
      <c r="D32" s="4">
        <v>107015</v>
      </c>
      <c r="E32" s="43">
        <v>45866</v>
      </c>
      <c r="F32" s="43">
        <v>45710</v>
      </c>
      <c r="G32" s="57">
        <v>15439</v>
      </c>
      <c r="H32" s="66">
        <v>120257</v>
      </c>
      <c r="I32" s="66">
        <v>4206</v>
      </c>
      <c r="J32" s="66">
        <v>116051</v>
      </c>
      <c r="K32" s="66">
        <v>56455</v>
      </c>
      <c r="L32" s="66">
        <v>47947</v>
      </c>
      <c r="M32" s="68">
        <v>11648</v>
      </c>
    </row>
    <row r="33" spans="1:13" s="65" customFormat="1" ht="15" customHeight="1">
      <c r="A33" s="105" t="s">
        <v>13</v>
      </c>
      <c r="B33" s="3">
        <f>+B32/$B$32*100</f>
        <v>100</v>
      </c>
      <c r="C33" s="8">
        <f>+C32/$B$32*100</f>
        <v>1.6704492203651464</v>
      </c>
      <c r="D33" s="8">
        <f>+D32/$B$32*100</f>
        <v>98.32955077963486</v>
      </c>
      <c r="E33" s="8">
        <f>E32/D32*100</f>
        <v>42.85941223193011</v>
      </c>
      <c r="F33" s="8">
        <f>F32/D32*100</f>
        <v>42.71363827500817</v>
      </c>
      <c r="G33" s="9">
        <f>G32/D32*100</f>
        <v>14.42694949306172</v>
      </c>
      <c r="H33" s="6">
        <f>+H32/$H$32*100</f>
        <v>100</v>
      </c>
      <c r="I33" s="14">
        <f>+I32/$H$32*100</f>
        <v>3.497509500486458</v>
      </c>
      <c r="J33" s="14">
        <f>+J32/$H$32*100</f>
        <v>96.50249049951354</v>
      </c>
      <c r="K33" s="8">
        <f>K32/J32*100</f>
        <v>48.64671566811143</v>
      </c>
      <c r="L33" s="8">
        <f>L32/J32*100</f>
        <v>41.31545613566449</v>
      </c>
      <c r="M33" s="9">
        <f>M32/J32*100</f>
        <v>10.036966506105074</v>
      </c>
    </row>
    <row r="34" spans="1:13" s="65" customFormat="1" ht="15" customHeight="1">
      <c r="A34" s="105" t="s">
        <v>18</v>
      </c>
      <c r="B34" s="12">
        <f aca="true" t="shared" si="6" ref="B34:M34">+B32/B7</f>
        <v>1.1079179900643374</v>
      </c>
      <c r="C34" s="8">
        <f t="shared" si="6"/>
        <v>0.053952991452991456</v>
      </c>
      <c r="D34" s="8">
        <f t="shared" si="6"/>
        <v>1.6582217676955497</v>
      </c>
      <c r="E34" s="8">
        <f t="shared" si="6"/>
        <v>0.8933600825850685</v>
      </c>
      <c r="F34" s="8">
        <f t="shared" si="6"/>
        <v>3.882282996432818</v>
      </c>
      <c r="G34" s="9">
        <f t="shared" si="6"/>
        <v>10.864883884588318</v>
      </c>
      <c r="H34" s="8">
        <f t="shared" si="6"/>
        <v>0.9199798036980653</v>
      </c>
      <c r="I34" s="8">
        <f t="shared" si="6"/>
        <v>0.07641159799433181</v>
      </c>
      <c r="J34" s="8">
        <f t="shared" si="6"/>
        <v>1.533585294622917</v>
      </c>
      <c r="K34" s="8">
        <f t="shared" si="6"/>
        <v>0.9135408912909803</v>
      </c>
      <c r="L34" s="8">
        <f t="shared" si="6"/>
        <v>3.7608439877637463</v>
      </c>
      <c r="M34" s="9">
        <f t="shared" si="6"/>
        <v>10.344582593250443</v>
      </c>
    </row>
    <row r="35" spans="1:13" s="65" customFormat="1" ht="13.5" customHeight="1">
      <c r="A35" s="51"/>
      <c r="B35" s="17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s="65" customFormat="1" ht="15" customHeight="1">
      <c r="A36" s="49" t="s">
        <v>73</v>
      </c>
      <c r="B36" s="40">
        <v>7859</v>
      </c>
      <c r="C36" s="43">
        <v>1558</v>
      </c>
      <c r="D36" s="43">
        <v>6301</v>
      </c>
      <c r="E36" s="43">
        <v>3980</v>
      </c>
      <c r="F36" s="43">
        <v>1881</v>
      </c>
      <c r="G36" s="57">
        <v>440</v>
      </c>
      <c r="H36" s="66">
        <v>11953</v>
      </c>
      <c r="I36" s="66">
        <v>3351</v>
      </c>
      <c r="J36" s="66">
        <v>8601</v>
      </c>
      <c r="K36" s="66">
        <v>5768</v>
      </c>
      <c r="L36" s="66">
        <v>2459</v>
      </c>
      <c r="M36" s="68">
        <v>375</v>
      </c>
    </row>
    <row r="37" spans="1:13" s="65" customFormat="1" ht="15" customHeight="1">
      <c r="A37" s="105" t="s">
        <v>13</v>
      </c>
      <c r="B37" s="19">
        <f>+B36/$B$36*100</f>
        <v>100</v>
      </c>
      <c r="C37" s="8">
        <f>+C36/$B$36*100</f>
        <v>19.82440514060313</v>
      </c>
      <c r="D37" s="8">
        <f>+D36/$B$36*100</f>
        <v>80.17559485939687</v>
      </c>
      <c r="E37" s="8">
        <f>E36/D36*100</f>
        <v>63.1645770512617</v>
      </c>
      <c r="F37" s="8">
        <f>F36/D36*100</f>
        <v>29.852404380257102</v>
      </c>
      <c r="G37" s="9">
        <f>G36/D36*100</f>
        <v>6.983018568481193</v>
      </c>
      <c r="H37" s="20">
        <f>+H36/$H$36*100</f>
        <v>100</v>
      </c>
      <c r="I37" s="14">
        <f>+I36/$H$36*100</f>
        <v>28.0348029783318</v>
      </c>
      <c r="J37" s="14">
        <f>+J36/$H$36*100</f>
        <v>71.95683092110767</v>
      </c>
      <c r="K37" s="8">
        <f>K36/J36*100</f>
        <v>67.06196953842577</v>
      </c>
      <c r="L37" s="8">
        <f>L36/J36*100</f>
        <v>28.58969887222416</v>
      </c>
      <c r="M37" s="9">
        <f>M36/J36*100</f>
        <v>4.359958144401814</v>
      </c>
    </row>
    <row r="38" spans="1:13" s="65" customFormat="1" ht="15" customHeight="1">
      <c r="A38" s="105" t="s">
        <v>19</v>
      </c>
      <c r="B38" s="12">
        <f aca="true" t="shared" si="7" ref="B38:M38">+B36/B32*100</f>
        <v>7.221155348102139</v>
      </c>
      <c r="C38" s="8">
        <f t="shared" si="7"/>
        <v>85.6985698569857</v>
      </c>
      <c r="D38" s="8">
        <f t="shared" si="7"/>
        <v>5.8879596318273135</v>
      </c>
      <c r="E38" s="8">
        <f t="shared" si="7"/>
        <v>8.677451707146906</v>
      </c>
      <c r="F38" s="8">
        <f t="shared" si="7"/>
        <v>4.115073288120762</v>
      </c>
      <c r="G38" s="9">
        <f t="shared" si="7"/>
        <v>2.8499255133104477</v>
      </c>
      <c r="H38" s="8">
        <f t="shared" si="7"/>
        <v>9.939546138686312</v>
      </c>
      <c r="I38" s="8">
        <f t="shared" si="7"/>
        <v>79.6718972895863</v>
      </c>
      <c r="J38" s="8">
        <f t="shared" si="7"/>
        <v>7.411396713513886</v>
      </c>
      <c r="K38" s="8">
        <f t="shared" si="7"/>
        <v>10.216986980781154</v>
      </c>
      <c r="L38" s="8">
        <f t="shared" si="7"/>
        <v>5.12857947316829</v>
      </c>
      <c r="M38" s="9">
        <f t="shared" si="7"/>
        <v>3.219436813186813</v>
      </c>
    </row>
    <row r="39" spans="1:13" s="65" customFormat="1" ht="15" customHeight="1">
      <c r="A39" s="105" t="s">
        <v>18</v>
      </c>
      <c r="B39" s="12">
        <f aca="true" t="shared" si="8" ref="B39:M39">+B36/B7</f>
        <v>0.08000447919211662</v>
      </c>
      <c r="C39" s="8">
        <f t="shared" si="8"/>
        <v>0.04623694207027541</v>
      </c>
      <c r="D39" s="8">
        <f t="shared" si="8"/>
        <v>0.09763542828808727</v>
      </c>
      <c r="E39" s="8">
        <f t="shared" si="8"/>
        <v>0.07752088973724704</v>
      </c>
      <c r="F39" s="8">
        <f t="shared" si="8"/>
        <v>0.1597587905554612</v>
      </c>
      <c r="G39" s="9">
        <f t="shared" si="8"/>
        <v>0.30964109781843774</v>
      </c>
      <c r="H39" s="8">
        <f t="shared" si="8"/>
        <v>0.09144181705516498</v>
      </c>
      <c r="I39" s="8">
        <f t="shared" si="8"/>
        <v>0.060878569871375625</v>
      </c>
      <c r="J39" s="8">
        <f t="shared" si="8"/>
        <v>0.11366009012461512</v>
      </c>
      <c r="K39" s="8">
        <f t="shared" si="8"/>
        <v>0.09333635392731156</v>
      </c>
      <c r="L39" s="8">
        <f t="shared" si="8"/>
        <v>0.19287787277433524</v>
      </c>
      <c r="M39" s="9">
        <f t="shared" si="8"/>
        <v>0.3330373001776199</v>
      </c>
    </row>
    <row r="40" spans="1:13" s="65" customFormat="1" ht="13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s="65" customFormat="1" ht="15" customHeight="1">
      <c r="A41" s="36" t="s">
        <v>45</v>
      </c>
      <c r="B41" s="40">
        <v>98107</v>
      </c>
      <c r="C41" s="43">
        <v>43</v>
      </c>
      <c r="D41" s="43">
        <v>98064</v>
      </c>
      <c r="E41" s="43">
        <v>40899</v>
      </c>
      <c r="F41" s="43">
        <v>42659</v>
      </c>
      <c r="G41" s="57">
        <v>14596</v>
      </c>
      <c r="H41" s="66">
        <v>101339</v>
      </c>
      <c r="I41" s="66">
        <v>16</v>
      </c>
      <c r="J41" s="66">
        <v>101324</v>
      </c>
      <c r="K41" s="66">
        <v>48297</v>
      </c>
      <c r="L41" s="66">
        <v>42805</v>
      </c>
      <c r="M41" s="68">
        <v>10222</v>
      </c>
    </row>
    <row r="42" spans="1:13" s="65" customFormat="1" ht="15" customHeight="1">
      <c r="A42" s="105" t="s">
        <v>13</v>
      </c>
      <c r="B42" s="3">
        <f>+B41/$B$41*100</f>
        <v>100</v>
      </c>
      <c r="C42" s="8">
        <f>+C41/$B$41*100</f>
        <v>0.043829696148083214</v>
      </c>
      <c r="D42" s="8">
        <f>+D41/$B$41*100</f>
        <v>99.95617030385192</v>
      </c>
      <c r="E42" s="8">
        <f>E41/D41*100</f>
        <v>41.70643661282428</v>
      </c>
      <c r="F42" s="8">
        <f>F41/D41*100</f>
        <v>43.50118290096264</v>
      </c>
      <c r="G42" s="9">
        <f>G41/D41*100</f>
        <v>14.884157285038343</v>
      </c>
      <c r="H42" s="6">
        <f>+H41/$H$41*100</f>
        <v>100</v>
      </c>
      <c r="I42" s="14">
        <f>+I41/$H$41*100</f>
        <v>0.015788590769595122</v>
      </c>
      <c r="J42" s="14">
        <f>+J41/$H$41*100</f>
        <v>99.9851981961535</v>
      </c>
      <c r="K42" s="8">
        <f>K41/J41*100</f>
        <v>47.665903438474594</v>
      </c>
      <c r="L42" s="8">
        <f>L41/J41*100</f>
        <v>42.245667364099326</v>
      </c>
      <c r="M42" s="9">
        <f>M41/J41*100</f>
        <v>10.088429197426079</v>
      </c>
    </row>
    <row r="43" spans="1:13" s="65" customFormat="1" ht="15" customHeight="1">
      <c r="A43" s="105" t="s">
        <v>17</v>
      </c>
      <c r="B43" s="12">
        <f aca="true" t="shared" si="9" ref="B43:M43">+B41/B32*100</f>
        <v>90.14453336763665</v>
      </c>
      <c r="C43" s="8">
        <f t="shared" si="9"/>
        <v>2.3652365236523654</v>
      </c>
      <c r="D43" s="8">
        <f t="shared" si="9"/>
        <v>91.63575199738354</v>
      </c>
      <c r="E43" s="8">
        <f t="shared" si="9"/>
        <v>89.17062748005058</v>
      </c>
      <c r="F43" s="8">
        <f t="shared" si="9"/>
        <v>93.32531174797637</v>
      </c>
      <c r="G43" s="9">
        <f t="shared" si="9"/>
        <v>94.53980180063476</v>
      </c>
      <c r="H43" s="8">
        <f t="shared" si="9"/>
        <v>84.26869121963793</v>
      </c>
      <c r="I43" s="8">
        <f t="shared" si="9"/>
        <v>0.3804089396100808</v>
      </c>
      <c r="J43" s="8">
        <f t="shared" si="9"/>
        <v>87.30988961749576</v>
      </c>
      <c r="K43" s="8">
        <f t="shared" si="9"/>
        <v>85.54955274112125</v>
      </c>
      <c r="L43" s="8">
        <f t="shared" si="9"/>
        <v>89.27565853963752</v>
      </c>
      <c r="M43" s="9">
        <f t="shared" si="9"/>
        <v>87.75755494505495</v>
      </c>
    </row>
    <row r="44" spans="1:13" s="65" customFormat="1" ht="15" customHeight="1">
      <c r="A44" s="106" t="s">
        <v>18</v>
      </c>
      <c r="B44" s="22">
        <f aca="true" t="shared" si="10" ref="B44:M44">+B41/B7</f>
        <v>0.998727502239596</v>
      </c>
      <c r="C44" s="23">
        <f t="shared" si="10"/>
        <v>0.0012761158594491928</v>
      </c>
      <c r="D44" s="23">
        <f t="shared" si="10"/>
        <v>1.5195239866121235</v>
      </c>
      <c r="E44" s="23">
        <f t="shared" si="10"/>
        <v>0.7966147912974036</v>
      </c>
      <c r="F44" s="23">
        <f t="shared" si="10"/>
        <v>3.623152709359606</v>
      </c>
      <c r="G44" s="24">
        <f t="shared" si="10"/>
        <v>10.271639690358903</v>
      </c>
      <c r="H44" s="23">
        <f t="shared" si="10"/>
        <v>0.7752549400613539</v>
      </c>
      <c r="I44" s="23">
        <f t="shared" si="10"/>
        <v>0.0002906765496693554</v>
      </c>
      <c r="J44" s="23">
        <f t="shared" si="10"/>
        <v>1.338971627925416</v>
      </c>
      <c r="K44" s="23">
        <f t="shared" si="10"/>
        <v>0.7815301466066863</v>
      </c>
      <c r="L44" s="23">
        <f t="shared" si="10"/>
        <v>3.357518236724449</v>
      </c>
      <c r="M44" s="24">
        <f t="shared" si="10"/>
        <v>9.078152753108348</v>
      </c>
    </row>
    <row r="45" spans="1:14" s="65" customFormat="1" ht="15" customHeight="1">
      <c r="A45" s="114" t="s">
        <v>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77"/>
    </row>
    <row r="46" spans="1:13" s="65" customFormat="1" ht="15" customHeight="1">
      <c r="A46" s="2" t="s">
        <v>20</v>
      </c>
      <c r="B46" s="25"/>
      <c r="C46" s="26"/>
      <c r="D46" s="4">
        <v>179261</v>
      </c>
      <c r="E46" s="43">
        <v>78977</v>
      </c>
      <c r="F46" s="43">
        <v>75413</v>
      </c>
      <c r="G46" s="57">
        <v>24871</v>
      </c>
      <c r="H46" s="78" t="s">
        <v>34</v>
      </c>
      <c r="I46" s="78" t="s">
        <v>34</v>
      </c>
      <c r="J46" s="69">
        <v>200691.08</v>
      </c>
      <c r="K46" s="69">
        <v>98934.8</v>
      </c>
      <c r="L46" s="69">
        <v>83170.71</v>
      </c>
      <c r="M46" s="70">
        <v>18585.57</v>
      </c>
    </row>
    <row r="47" spans="1:13" s="65" customFormat="1" ht="15" customHeight="1">
      <c r="A47" s="109" t="s">
        <v>9</v>
      </c>
      <c r="B47" s="25"/>
      <c r="C47" s="26"/>
      <c r="D47" s="4">
        <f>+D46/$D$46*100</f>
        <v>100</v>
      </c>
      <c r="E47" s="8">
        <f>+E46/$D$46*100</f>
        <v>44.05698952923391</v>
      </c>
      <c r="F47" s="8">
        <f>+F46/$D$46*100</f>
        <v>42.06882701758888</v>
      </c>
      <c r="G47" s="9">
        <f>+G46/$D$46*100</f>
        <v>13.87418345317721</v>
      </c>
      <c r="H47" s="26"/>
      <c r="I47" s="26"/>
      <c r="J47" s="4">
        <f>+J46/$J$46*100</f>
        <v>100</v>
      </c>
      <c r="K47" s="8">
        <f>+K46/$J$46*100</f>
        <v>49.297058942529986</v>
      </c>
      <c r="L47" s="8">
        <f>+L46/$J$46*100</f>
        <v>41.442155774935294</v>
      </c>
      <c r="M47" s="9">
        <f>+M46/$J$46*100</f>
        <v>9.26078528253473</v>
      </c>
    </row>
    <row r="48" spans="1:13" s="65" customFormat="1" ht="15" customHeight="1">
      <c r="A48" s="16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s="65" customFormat="1" ht="15" customHeight="1">
      <c r="A49" s="30" t="s">
        <v>42</v>
      </c>
      <c r="B49" s="27"/>
      <c r="C49" s="28"/>
      <c r="D49" s="97">
        <v>190.8</v>
      </c>
      <c r="E49" s="97">
        <v>201.6</v>
      </c>
      <c r="F49" s="97">
        <v>184.7</v>
      </c>
      <c r="G49" s="98">
        <v>178.2</v>
      </c>
      <c r="H49" s="99"/>
      <c r="I49" s="99"/>
      <c r="J49" s="69">
        <v>200.59</v>
      </c>
      <c r="K49" s="69">
        <v>207.28</v>
      </c>
      <c r="L49" s="69">
        <v>196.54</v>
      </c>
      <c r="M49" s="70">
        <v>185.81</v>
      </c>
    </row>
    <row r="50" spans="1:13" s="65" customFormat="1" ht="11.25" customHeight="1">
      <c r="A50" s="35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s="65" customFormat="1" ht="15" customHeight="1">
      <c r="A51" s="2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s="65" customFormat="1" ht="15" customHeight="1">
      <c r="A52" s="109" t="s">
        <v>22</v>
      </c>
      <c r="B52" s="25"/>
      <c r="C52" s="26"/>
      <c r="D52" s="43">
        <v>58496</v>
      </c>
      <c r="E52" s="43">
        <v>45798</v>
      </c>
      <c r="F52" s="43">
        <v>11356</v>
      </c>
      <c r="G52" s="57">
        <v>1342</v>
      </c>
      <c r="H52" s="78"/>
      <c r="I52" s="78"/>
      <c r="J52" s="65">
        <v>67002</v>
      </c>
      <c r="K52" s="65">
        <v>54648</v>
      </c>
      <c r="L52" s="65">
        <v>11414</v>
      </c>
      <c r="M52" s="72">
        <v>940</v>
      </c>
    </row>
    <row r="53" spans="1:13" s="65" customFormat="1" ht="15" customHeight="1">
      <c r="A53" s="109" t="s">
        <v>23</v>
      </c>
      <c r="B53" s="25"/>
      <c r="C53" s="26"/>
      <c r="D53" s="8">
        <f>+D52/D7*100</f>
        <v>90.64088260815669</v>
      </c>
      <c r="E53" s="8">
        <f>+E52/E7*100</f>
        <v>89.20356050719698</v>
      </c>
      <c r="F53" s="8">
        <f>+F52/F7*100</f>
        <v>96.44980465432309</v>
      </c>
      <c r="G53" s="9">
        <f>+G52/G7*100</f>
        <v>94.4405348346235</v>
      </c>
      <c r="H53" s="26"/>
      <c r="I53" s="26"/>
      <c r="J53" s="8">
        <f>+J52/J7*100</f>
        <v>88.54148771688713</v>
      </c>
      <c r="K53" s="8">
        <f>+K52/K7*100</f>
        <v>88.43004627981487</v>
      </c>
      <c r="L53" s="8">
        <f>+L52/L7*100</f>
        <v>89.52859047768452</v>
      </c>
      <c r="M53" s="9">
        <f>+M52/M7*100</f>
        <v>83.48134991119005</v>
      </c>
    </row>
    <row r="54" spans="1:13" s="65" customFormat="1" ht="15" customHeight="1">
      <c r="A54" s="109" t="s">
        <v>24</v>
      </c>
      <c r="B54" s="25"/>
      <c r="C54" s="26"/>
      <c r="D54" s="43">
        <v>72082</v>
      </c>
      <c r="E54" s="43">
        <v>31366</v>
      </c>
      <c r="F54" s="43">
        <v>30801</v>
      </c>
      <c r="G54" s="57">
        <v>9915</v>
      </c>
      <c r="H54" s="78"/>
      <c r="I54" s="78"/>
      <c r="J54" s="65">
        <v>85362</v>
      </c>
      <c r="K54" s="65">
        <v>41651</v>
      </c>
      <c r="L54" s="65">
        <v>35805</v>
      </c>
      <c r="M54" s="72">
        <v>7905</v>
      </c>
    </row>
    <row r="55" spans="1:13" s="65" customFormat="1" ht="15" customHeight="1">
      <c r="A55" s="109" t="s">
        <v>25</v>
      </c>
      <c r="B55" s="25"/>
      <c r="C55" s="26"/>
      <c r="D55" s="8">
        <f>+D54/D41*100</f>
        <v>73.50505792135749</v>
      </c>
      <c r="E55" s="8">
        <f>+E54/E41*100</f>
        <v>76.69136164698403</v>
      </c>
      <c r="F55" s="8">
        <f>+F54/F41*100</f>
        <v>72.20281769380435</v>
      </c>
      <c r="G55" s="9">
        <f>+G54/G41*100</f>
        <v>67.92956974513565</v>
      </c>
      <c r="H55" s="26"/>
      <c r="I55" s="26"/>
      <c r="J55" s="8">
        <f>+J54/J41*100</f>
        <v>84.24657534246576</v>
      </c>
      <c r="K55" s="8">
        <f>+K54/K41*100</f>
        <v>86.23931093028553</v>
      </c>
      <c r="L55" s="8">
        <f>+L54/L41*100</f>
        <v>83.64677023712184</v>
      </c>
      <c r="M55" s="9">
        <f>+M54/M41*100</f>
        <v>77.33320289571512</v>
      </c>
    </row>
    <row r="56" spans="1:13" s="65" customFormat="1" ht="9" customHeight="1">
      <c r="A56" s="16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s="65" customFormat="1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s="65" customFormat="1" ht="15" customHeight="1">
      <c r="A58" s="37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s="65" customFormat="1" ht="15" customHeight="1">
      <c r="A59" s="109" t="s">
        <v>22</v>
      </c>
      <c r="B59" s="40">
        <v>49235</v>
      </c>
      <c r="C59" s="43">
        <v>7376</v>
      </c>
      <c r="D59" s="43">
        <v>41859</v>
      </c>
      <c r="E59" s="43">
        <v>30561</v>
      </c>
      <c r="F59" s="43">
        <v>9994</v>
      </c>
      <c r="G59" s="57">
        <v>1304</v>
      </c>
      <c r="H59" s="65">
        <v>72775</v>
      </c>
      <c r="I59" s="65">
        <v>19112</v>
      </c>
      <c r="J59" s="65">
        <v>53663</v>
      </c>
      <c r="K59" s="65">
        <v>42365</v>
      </c>
      <c r="L59" s="65">
        <v>10341</v>
      </c>
      <c r="M59" s="72">
        <v>957</v>
      </c>
    </row>
    <row r="60" spans="1:13" s="65" customFormat="1" ht="15" customHeight="1">
      <c r="A60" s="109" t="s">
        <v>11</v>
      </c>
      <c r="B60" s="12">
        <f aca="true" t="shared" si="11" ref="B60:M60">+B59/B7*100</f>
        <v>50.12114178679046</v>
      </c>
      <c r="C60" s="8">
        <f t="shared" si="11"/>
        <v>21.88983855650522</v>
      </c>
      <c r="D60" s="8">
        <f t="shared" si="11"/>
        <v>64.86147266641873</v>
      </c>
      <c r="E60" s="8">
        <f t="shared" si="11"/>
        <v>59.525525408542876</v>
      </c>
      <c r="F60" s="8">
        <f t="shared" si="11"/>
        <v>84.88194326482079</v>
      </c>
      <c r="G60" s="9">
        <f t="shared" si="11"/>
        <v>91.76636171710064</v>
      </c>
      <c r="H60" s="8">
        <f t="shared" si="11"/>
        <v>55.67370732192446</v>
      </c>
      <c r="I60" s="8">
        <f t="shared" si="11"/>
        <v>34.72131385800451</v>
      </c>
      <c r="J60" s="8">
        <f t="shared" si="11"/>
        <v>70.91432875662389</v>
      </c>
      <c r="K60" s="8">
        <f t="shared" si="11"/>
        <v>68.55399851127868</v>
      </c>
      <c r="L60" s="8">
        <f t="shared" si="11"/>
        <v>81.11224409757628</v>
      </c>
      <c r="M60" s="9">
        <f t="shared" si="11"/>
        <v>84.9911190053286</v>
      </c>
    </row>
    <row r="61" spans="1:13" s="65" customFormat="1" ht="15" customHeight="1">
      <c r="A61" s="109" t="s">
        <v>26</v>
      </c>
      <c r="B61" s="3">
        <v>128620</v>
      </c>
      <c r="C61" s="43">
        <v>12461</v>
      </c>
      <c r="D61" s="43">
        <v>116159</v>
      </c>
      <c r="E61" s="43">
        <v>72150</v>
      </c>
      <c r="F61" s="43">
        <v>36640</v>
      </c>
      <c r="G61" s="57">
        <v>7369</v>
      </c>
      <c r="H61" s="66">
        <v>177592</v>
      </c>
      <c r="I61" s="66">
        <v>33901</v>
      </c>
      <c r="J61" s="66">
        <v>143691</v>
      </c>
      <c r="K61" s="66">
        <v>100853</v>
      </c>
      <c r="L61" s="65">
        <v>37670</v>
      </c>
      <c r="M61" s="72">
        <v>5168</v>
      </c>
    </row>
    <row r="62" spans="1:13" s="65" customFormat="1" ht="15" customHeight="1">
      <c r="A62" s="109" t="s">
        <v>9</v>
      </c>
      <c r="B62" s="3">
        <f>+B61/$B$61*100</f>
        <v>100</v>
      </c>
      <c r="C62" s="8">
        <f>+C61/$B$61*100</f>
        <v>9.688228891307729</v>
      </c>
      <c r="D62" s="8">
        <f>+D61/$B$61*100</f>
        <v>90.31177110869227</v>
      </c>
      <c r="E62" s="8">
        <f>E61/D61*100</f>
        <v>62.113138026325984</v>
      </c>
      <c r="F62" s="8">
        <f>F61/D61*100</f>
        <v>31.542971272135606</v>
      </c>
      <c r="G62" s="9">
        <f>G61/D61*100</f>
        <v>6.343890701538409</v>
      </c>
      <c r="H62" s="10">
        <f aca="true" t="shared" si="12" ref="H62:M62">+H61/$H$61*100</f>
        <v>100</v>
      </c>
      <c r="I62" s="8">
        <f t="shared" si="12"/>
        <v>19.0892607775125</v>
      </c>
      <c r="J62" s="8">
        <f t="shared" si="12"/>
        <v>80.9107392224875</v>
      </c>
      <c r="K62" s="8">
        <f t="shared" si="12"/>
        <v>56.789157169241854</v>
      </c>
      <c r="L62" s="8">
        <f t="shared" si="12"/>
        <v>21.211541060408127</v>
      </c>
      <c r="M62" s="9">
        <f t="shared" si="12"/>
        <v>2.9100409928375153</v>
      </c>
    </row>
    <row r="63" spans="1:13" s="65" customFormat="1" ht="15" customHeight="1">
      <c r="A63" s="109" t="s">
        <v>27</v>
      </c>
      <c r="B63" s="12">
        <f aca="true" t="shared" si="13" ref="B63:M63">+B61/B7</f>
        <v>1.30934929554524</v>
      </c>
      <c r="C63" s="8">
        <f t="shared" si="13"/>
        <v>0.3698065052231719</v>
      </c>
      <c r="D63" s="8">
        <f t="shared" si="13"/>
        <v>1.7999101276806744</v>
      </c>
      <c r="E63" s="8">
        <f t="shared" si="13"/>
        <v>1.4053095966186868</v>
      </c>
      <c r="F63" s="8">
        <f t="shared" si="13"/>
        <v>3.1119415661627317</v>
      </c>
      <c r="G63" s="9">
        <f t="shared" si="13"/>
        <v>5.1857846586910625</v>
      </c>
      <c r="H63" s="8">
        <f t="shared" si="13"/>
        <v>1.3585991110567104</v>
      </c>
      <c r="I63" s="8">
        <f t="shared" si="13"/>
        <v>0.6158891068963012</v>
      </c>
      <c r="J63" s="8">
        <f t="shared" si="13"/>
        <v>1.898841066166268</v>
      </c>
      <c r="K63" s="8">
        <f t="shared" si="13"/>
        <v>1.6319783811773845</v>
      </c>
      <c r="L63" s="8">
        <f t="shared" si="13"/>
        <v>2.954741548356734</v>
      </c>
      <c r="M63" s="9">
        <f t="shared" si="13"/>
        <v>4.589698046181172</v>
      </c>
    </row>
    <row r="64" spans="1:13" s="65" customFormat="1" ht="9" customHeight="1">
      <c r="A64" s="16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s="65" customFormat="1" ht="15" customHeight="1">
      <c r="A65" s="21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s="65" customFormat="1" ht="15" customHeight="1">
      <c r="A66" s="109" t="s">
        <v>29</v>
      </c>
      <c r="B66" s="40">
        <v>36802</v>
      </c>
      <c r="C66" s="43">
        <v>10072</v>
      </c>
      <c r="D66" s="43">
        <v>26730</v>
      </c>
      <c r="E66" s="43">
        <v>20798</v>
      </c>
      <c r="F66" s="43">
        <v>5238</v>
      </c>
      <c r="G66" s="57">
        <v>694</v>
      </c>
      <c r="H66" s="66">
        <v>42616</v>
      </c>
      <c r="I66" s="66">
        <v>13797</v>
      </c>
      <c r="J66" s="66">
        <v>28819</v>
      </c>
      <c r="K66" s="66">
        <v>23404</v>
      </c>
      <c r="L66" s="65">
        <v>4981</v>
      </c>
      <c r="M66" s="72">
        <v>434</v>
      </c>
    </row>
    <row r="67" spans="1:13" s="65" customFormat="1" ht="15" customHeight="1">
      <c r="A67" s="109" t="s">
        <v>11</v>
      </c>
      <c r="B67" s="12">
        <f aca="true" t="shared" si="14" ref="B67:M67">+B66/B7*100</f>
        <v>37.46437006270869</v>
      </c>
      <c r="C67" s="8">
        <f t="shared" si="14"/>
        <v>29.890788224121557</v>
      </c>
      <c r="D67" s="8">
        <f t="shared" si="14"/>
        <v>41.418743027147634</v>
      </c>
      <c r="E67" s="8">
        <f t="shared" si="14"/>
        <v>40.509534290333264</v>
      </c>
      <c r="F67" s="8">
        <f t="shared" si="14"/>
        <v>44.48785459487005</v>
      </c>
      <c r="G67" s="9">
        <f t="shared" si="14"/>
        <v>48.83884588318086</v>
      </c>
      <c r="H67" s="8">
        <f t="shared" si="14"/>
        <v>32.60172739582457</v>
      </c>
      <c r="I67" s="8">
        <f t="shared" si="14"/>
        <v>25.065402223675605</v>
      </c>
      <c r="J67" s="8">
        <f t="shared" si="14"/>
        <v>38.083596527162925</v>
      </c>
      <c r="K67" s="8">
        <f t="shared" si="14"/>
        <v>37.87177578562413</v>
      </c>
      <c r="L67" s="8">
        <f t="shared" si="14"/>
        <v>39.06973095929093</v>
      </c>
      <c r="M67" s="9">
        <f t="shared" si="14"/>
        <v>38.54351687388988</v>
      </c>
    </row>
    <row r="68" spans="1:13" s="65" customFormat="1" ht="15" customHeight="1">
      <c r="A68" s="109" t="s">
        <v>30</v>
      </c>
      <c r="B68" s="40">
        <v>82494</v>
      </c>
      <c r="C68" s="43">
        <v>19766</v>
      </c>
      <c r="D68" s="43">
        <v>62728</v>
      </c>
      <c r="E68" s="43">
        <v>46135</v>
      </c>
      <c r="F68" s="43">
        <v>14154</v>
      </c>
      <c r="G68" s="57">
        <v>2439</v>
      </c>
      <c r="H68" s="66">
        <v>107995</v>
      </c>
      <c r="I68" s="66">
        <v>32461</v>
      </c>
      <c r="J68" s="66">
        <v>75534</v>
      </c>
      <c r="K68" s="66">
        <v>59833</v>
      </c>
      <c r="L68" s="65">
        <v>14377</v>
      </c>
      <c r="M68" s="72">
        <v>1324</v>
      </c>
    </row>
    <row r="69" spans="1:13" s="65" customFormat="1" ht="15" customHeight="1">
      <c r="A69" s="109" t="s">
        <v>13</v>
      </c>
      <c r="B69" s="3">
        <f>+B68/$B$68*100</f>
        <v>100</v>
      </c>
      <c r="C69" s="8">
        <f>+C68/$B$68*100</f>
        <v>23.960530462821538</v>
      </c>
      <c r="D69" s="8">
        <f>+D68/$B$68*100</f>
        <v>76.03946953717846</v>
      </c>
      <c r="E69" s="8">
        <f>E68/D68*100</f>
        <v>73.54769799770438</v>
      </c>
      <c r="F69" s="8">
        <f>F68/D68*100</f>
        <v>22.564086213493177</v>
      </c>
      <c r="G69" s="9">
        <f>G68/D68*100</f>
        <v>3.888215788802449</v>
      </c>
      <c r="H69" s="10">
        <f>+H68/$H$68*100</f>
        <v>100</v>
      </c>
      <c r="I69" s="8">
        <f>+I68/$H$68*100</f>
        <v>30.057873049678225</v>
      </c>
      <c r="J69" s="8">
        <f>+J68/$H$68*100</f>
        <v>69.94212695032176</v>
      </c>
      <c r="K69" s="8">
        <f>K68/J68*100</f>
        <v>79.21333439245902</v>
      </c>
      <c r="L69" s="8">
        <f>L68/J68*100</f>
        <v>19.033812587708844</v>
      </c>
      <c r="M69" s="9">
        <f>M68/J68*100</f>
        <v>1.7528530198321286</v>
      </c>
    </row>
    <row r="70" spans="1:13" s="65" customFormat="1" ht="15" customHeight="1">
      <c r="A70" s="109" t="s">
        <v>38</v>
      </c>
      <c r="B70" s="12">
        <f aca="true" t="shared" si="15" ref="B70:M70">+B68/B7</f>
        <v>0.8397874419741022</v>
      </c>
      <c r="C70" s="8">
        <f t="shared" si="15"/>
        <v>0.5865978157644824</v>
      </c>
      <c r="D70" s="8">
        <f t="shared" si="15"/>
        <v>0.9719846287343498</v>
      </c>
      <c r="E70" s="8">
        <f t="shared" si="15"/>
        <v>0.898599559806003</v>
      </c>
      <c r="F70" s="8">
        <f t="shared" si="15"/>
        <v>1.202140309155767</v>
      </c>
      <c r="G70" s="9">
        <f t="shared" si="15"/>
        <v>1.7163969035890219</v>
      </c>
      <c r="H70" s="8">
        <f t="shared" si="15"/>
        <v>0.8261741013028144</v>
      </c>
      <c r="I70" s="8">
        <f t="shared" si="15"/>
        <v>0.5897282174260592</v>
      </c>
      <c r="J70" s="8">
        <f t="shared" si="15"/>
        <v>0.9981631493399231</v>
      </c>
      <c r="K70" s="8">
        <f t="shared" si="15"/>
        <v>0.9682028544613094</v>
      </c>
      <c r="L70" s="8">
        <f t="shared" si="15"/>
        <v>1.1276962899050906</v>
      </c>
      <c r="M70" s="9">
        <f t="shared" si="15"/>
        <v>1.1758436944937833</v>
      </c>
    </row>
    <row r="71" spans="1:13" s="65" customFormat="1" ht="15" customHeight="1">
      <c r="A71" s="16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s="65" customFormat="1" ht="15" customHeight="1">
      <c r="A72" s="21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s="65" customFormat="1" ht="15" customHeight="1">
      <c r="A73" s="109" t="s">
        <v>29</v>
      </c>
      <c r="B73" s="3">
        <v>76955</v>
      </c>
      <c r="C73" s="4">
        <v>21404</v>
      </c>
      <c r="D73" s="4">
        <v>55551</v>
      </c>
      <c r="E73" s="4">
        <v>43671</v>
      </c>
      <c r="F73" s="4">
        <v>10593</v>
      </c>
      <c r="G73" s="57">
        <v>1287</v>
      </c>
      <c r="H73" s="66">
        <v>76838</v>
      </c>
      <c r="I73" s="66">
        <v>24444</v>
      </c>
      <c r="J73" s="66">
        <v>52394</v>
      </c>
      <c r="K73" s="66">
        <v>42190</v>
      </c>
      <c r="L73" s="65">
        <v>9357</v>
      </c>
      <c r="M73" s="72">
        <v>847</v>
      </c>
    </row>
    <row r="74" spans="1:13" s="65" customFormat="1" ht="15" customHeight="1">
      <c r="A74" s="109" t="s">
        <v>32</v>
      </c>
      <c r="B74" s="12">
        <f aca="true" t="shared" si="16" ref="B74:M74">+B73/B7*100</f>
        <v>78.34005212150826</v>
      </c>
      <c r="C74" s="8">
        <f t="shared" si="16"/>
        <v>63.520892687559346</v>
      </c>
      <c r="D74" s="8">
        <f t="shared" si="16"/>
        <v>86.07753811825958</v>
      </c>
      <c r="E74" s="8">
        <f t="shared" si="16"/>
        <v>85.06067275666621</v>
      </c>
      <c r="F74" s="8">
        <f t="shared" si="16"/>
        <v>89.9694241549176</v>
      </c>
      <c r="G74" s="9">
        <f t="shared" si="16"/>
        <v>90.57002111189303</v>
      </c>
      <c r="H74" s="8">
        <f t="shared" si="16"/>
        <v>58.78194879013441</v>
      </c>
      <c r="I74" s="8">
        <f t="shared" si="16"/>
        <v>44.408109875735775</v>
      </c>
      <c r="J74" s="8">
        <f t="shared" si="16"/>
        <v>69.23737660724433</v>
      </c>
      <c r="K74" s="8">
        <f t="shared" si="16"/>
        <v>68.2708178258196</v>
      </c>
      <c r="L74" s="8">
        <f t="shared" si="16"/>
        <v>73.39399168562241</v>
      </c>
      <c r="M74" s="9">
        <f t="shared" si="16"/>
        <v>75.22202486678508</v>
      </c>
    </row>
    <row r="75" spans="1:13" s="65" customFormat="1" ht="15" customHeight="1">
      <c r="A75" s="109" t="s">
        <v>57</v>
      </c>
      <c r="B75" s="3">
        <v>668756</v>
      </c>
      <c r="C75" s="4">
        <v>126837</v>
      </c>
      <c r="D75" s="4">
        <v>541919</v>
      </c>
      <c r="E75" s="4">
        <v>377775</v>
      </c>
      <c r="F75" s="4">
        <v>140125</v>
      </c>
      <c r="G75" s="57">
        <v>24019</v>
      </c>
      <c r="H75" s="66">
        <v>520291</v>
      </c>
      <c r="I75" s="66">
        <v>126611</v>
      </c>
      <c r="J75" s="66">
        <v>393680</v>
      </c>
      <c r="K75" s="66">
        <v>292142</v>
      </c>
      <c r="L75" s="65">
        <v>91339</v>
      </c>
      <c r="M75" s="72">
        <v>10199</v>
      </c>
    </row>
    <row r="76" spans="1:13" s="65" customFormat="1" ht="15" customHeight="1">
      <c r="A76" s="109" t="s">
        <v>9</v>
      </c>
      <c r="B76" s="3">
        <f>+B75/$B$75*100</f>
        <v>100</v>
      </c>
      <c r="C76" s="8">
        <f>+C75/$B$75*100</f>
        <v>18.96611021059998</v>
      </c>
      <c r="D76" s="8">
        <f>+D75/$B$75*100</f>
        <v>81.03388978940002</v>
      </c>
      <c r="E76" s="8">
        <f>E75/D75*100</f>
        <v>69.71060250701673</v>
      </c>
      <c r="F76" s="8">
        <f>F75/D75*100</f>
        <v>25.857185298909986</v>
      </c>
      <c r="G76" s="9">
        <f>G75/D75*100</f>
        <v>4.4322121940732835</v>
      </c>
      <c r="H76" s="10">
        <f>+H75/$H$75*100</f>
        <v>100</v>
      </c>
      <c r="I76" s="8">
        <f>+I75/$H$75*100</f>
        <v>24.334651185586527</v>
      </c>
      <c r="J76" s="8">
        <f>+J75/$H$75*100</f>
        <v>75.66534881441346</v>
      </c>
      <c r="K76" s="8">
        <f>K75/J75*100</f>
        <v>74.20798618167039</v>
      </c>
      <c r="L76" s="8">
        <f>L75/J75*100</f>
        <v>23.2013310302784</v>
      </c>
      <c r="M76" s="9">
        <f>M75/J75*100</f>
        <v>2.590682788051209</v>
      </c>
    </row>
    <row r="77" spans="1:13" s="65" customFormat="1" ht="15" customHeight="1">
      <c r="A77" s="109" t="s">
        <v>39</v>
      </c>
      <c r="B77" s="12">
        <f aca="true" t="shared" si="17" ref="B77:M77">+B75/B7</f>
        <v>6.807924098053587</v>
      </c>
      <c r="C77" s="8">
        <f t="shared" si="17"/>
        <v>3.764155982905983</v>
      </c>
      <c r="D77" s="8">
        <f t="shared" si="17"/>
        <v>8.397158175282014</v>
      </c>
      <c r="E77" s="8">
        <f t="shared" si="17"/>
        <v>7.358154301630276</v>
      </c>
      <c r="F77" s="8">
        <f t="shared" si="17"/>
        <v>11.901223033803296</v>
      </c>
      <c r="G77" s="9">
        <f t="shared" si="17"/>
        <v>16.902885292047852</v>
      </c>
      <c r="H77" s="8">
        <f t="shared" si="17"/>
        <v>3.980285655270546</v>
      </c>
      <c r="I77" s="8">
        <f t="shared" si="17"/>
        <v>2.3001780393866724</v>
      </c>
      <c r="J77" s="8">
        <f t="shared" si="17"/>
        <v>5.202383941432215</v>
      </c>
      <c r="K77" s="8">
        <f t="shared" si="17"/>
        <v>4.727369817793456</v>
      </c>
      <c r="L77" s="8">
        <f t="shared" si="17"/>
        <v>7.164405051376579</v>
      </c>
      <c r="M77" s="9">
        <f t="shared" si="17"/>
        <v>9.057726465364121</v>
      </c>
    </row>
    <row r="78" spans="1:13" s="65" customFormat="1" ht="8.25" customHeight="1">
      <c r="A78" s="16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s="65" customFormat="1" ht="15" customHeight="1">
      <c r="A79" s="21" t="s">
        <v>60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s="65" customFormat="1" ht="15" customHeight="1">
      <c r="A80" s="109" t="s">
        <v>29</v>
      </c>
      <c r="B80" s="40">
        <v>29906</v>
      </c>
      <c r="C80" s="43">
        <v>6674</v>
      </c>
      <c r="D80" s="43">
        <v>23232</v>
      </c>
      <c r="E80" s="43">
        <v>17022</v>
      </c>
      <c r="F80" s="43">
        <v>5413</v>
      </c>
      <c r="G80" s="57">
        <v>797</v>
      </c>
      <c r="H80" s="66">
        <v>33763</v>
      </c>
      <c r="I80" s="66">
        <v>9084</v>
      </c>
      <c r="J80" s="66">
        <v>24679</v>
      </c>
      <c r="K80" s="66">
        <v>19202</v>
      </c>
      <c r="L80" s="65">
        <v>4994</v>
      </c>
      <c r="M80" s="72">
        <v>483</v>
      </c>
    </row>
    <row r="81" spans="1:13" s="65" customFormat="1" ht="15" customHeight="1">
      <c r="A81" s="109" t="s">
        <v>32</v>
      </c>
      <c r="B81" s="12">
        <f aca="true" t="shared" si="18" ref="B81:M81">+B80/B7*100</f>
        <v>30.444254418112227</v>
      </c>
      <c r="C81" s="8">
        <f t="shared" si="18"/>
        <v>19.80650522317189</v>
      </c>
      <c r="D81" s="8">
        <f t="shared" si="18"/>
        <v>35.998512458162885</v>
      </c>
      <c r="E81" s="8">
        <f t="shared" si="18"/>
        <v>33.154788570538166</v>
      </c>
      <c r="F81" s="8">
        <f t="shared" si="18"/>
        <v>45.97418039748599</v>
      </c>
      <c r="G81" s="9">
        <f t="shared" si="18"/>
        <v>56.08726249120338</v>
      </c>
      <c r="H81" s="8">
        <f t="shared" si="18"/>
        <v>25.829081144763116</v>
      </c>
      <c r="I81" s="8">
        <f t="shared" si="18"/>
        <v>16.503161107477656</v>
      </c>
      <c r="J81" s="8">
        <f t="shared" si="18"/>
        <v>32.612688805782774</v>
      </c>
      <c r="K81" s="8">
        <f t="shared" si="18"/>
        <v>31.072202983915336</v>
      </c>
      <c r="L81" s="8">
        <f t="shared" si="18"/>
        <v>39.17169974115617</v>
      </c>
      <c r="M81" s="9">
        <f t="shared" si="18"/>
        <v>42.89520426287744</v>
      </c>
    </row>
    <row r="82" spans="1:13" s="65" customFormat="1" ht="15" customHeight="1">
      <c r="A82" s="109" t="s">
        <v>33</v>
      </c>
      <c r="B82" s="40">
        <v>99518</v>
      </c>
      <c r="C82" s="43">
        <v>17787</v>
      </c>
      <c r="D82" s="43">
        <v>81731</v>
      </c>
      <c r="E82" s="43">
        <v>54443</v>
      </c>
      <c r="F82" s="43">
        <v>22297</v>
      </c>
      <c r="G82" s="57">
        <v>4991</v>
      </c>
      <c r="H82" s="66">
        <v>165611</v>
      </c>
      <c r="I82" s="66">
        <v>35937</v>
      </c>
      <c r="J82" s="66">
        <v>129674</v>
      </c>
      <c r="K82" s="66">
        <v>93319</v>
      </c>
      <c r="L82" s="65">
        <v>32239</v>
      </c>
      <c r="M82" s="72">
        <v>4116</v>
      </c>
    </row>
    <row r="83" spans="1:13" s="65" customFormat="1" ht="15" customHeight="1">
      <c r="A83" s="109" t="s">
        <v>9</v>
      </c>
      <c r="B83" s="3">
        <f>+B82/$B$82*100</f>
        <v>100</v>
      </c>
      <c r="C83" s="8">
        <f>+C82/$B$82*100</f>
        <v>17.87314857613698</v>
      </c>
      <c r="D83" s="8">
        <f>+D82/$B$82*100</f>
        <v>82.12685142386303</v>
      </c>
      <c r="E83" s="8">
        <f>E82/D82*100</f>
        <v>66.61242368256842</v>
      </c>
      <c r="F83" s="8">
        <f>F82/D82*100</f>
        <v>27.280958265529602</v>
      </c>
      <c r="G83" s="9">
        <f>G82/D82*100</f>
        <v>6.106618051901972</v>
      </c>
      <c r="H83" s="10">
        <f>+H82/$H$82*100</f>
        <v>100</v>
      </c>
      <c r="I83" s="8">
        <f>+I82/$H$82*100</f>
        <v>21.699645554945022</v>
      </c>
      <c r="J83" s="8">
        <f>+J82/$H$82*100</f>
        <v>78.30035444505498</v>
      </c>
      <c r="K83" s="8">
        <f>K82/J82*100</f>
        <v>71.9643105017197</v>
      </c>
      <c r="L83" s="8">
        <f>L82/J82*100</f>
        <v>24.861575952002717</v>
      </c>
      <c r="M83" s="9">
        <f>M82/J82*100</f>
        <v>3.1741135462775882</v>
      </c>
    </row>
    <row r="84" spans="1:13" s="65" customFormat="1" ht="15" customHeight="1">
      <c r="A84" s="110" t="s">
        <v>40</v>
      </c>
      <c r="B84" s="22">
        <f aca="true" t="shared" si="19" ref="B84:M84">+B82/B7</f>
        <v>1.0130914569590357</v>
      </c>
      <c r="C84" s="23">
        <f t="shared" si="19"/>
        <v>0.5278668091168092</v>
      </c>
      <c r="D84" s="23">
        <f t="shared" si="19"/>
        <v>1.2664404363456057</v>
      </c>
      <c r="E84" s="23">
        <f t="shared" si="19"/>
        <v>1.0604195477298846</v>
      </c>
      <c r="F84" s="23">
        <f t="shared" si="19"/>
        <v>1.8937489383387125</v>
      </c>
      <c r="G84" s="24">
        <f t="shared" si="19"/>
        <v>3.5123152709359604</v>
      </c>
      <c r="H84" s="23">
        <f t="shared" si="19"/>
        <v>1.2669430907992074</v>
      </c>
      <c r="I84" s="23">
        <f t="shared" si="19"/>
        <v>0.6528776978417267</v>
      </c>
      <c r="J84" s="23">
        <f t="shared" si="19"/>
        <v>1.7136098740634045</v>
      </c>
      <c r="K84" s="23">
        <f t="shared" si="19"/>
        <v>1.5100650506488884</v>
      </c>
      <c r="L84" s="23">
        <f t="shared" si="19"/>
        <v>2.528747352733548</v>
      </c>
      <c r="M84" s="24">
        <f t="shared" si="19"/>
        <v>3.6554174067495557</v>
      </c>
    </row>
    <row r="85" spans="1:14" s="65" customFormat="1" ht="15" customHeight="1">
      <c r="A85" s="131" t="s">
        <v>43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77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H5:H6"/>
    <mergeCell ref="A3:E3"/>
    <mergeCell ref="I5:I6"/>
    <mergeCell ref="J5:M5"/>
    <mergeCell ref="A45:M45"/>
    <mergeCell ref="A85:M85"/>
  </mergeCells>
  <printOptions/>
  <pageMargins left="1" right="0.75" top="1" bottom="1" header="0.5" footer="0.5"/>
  <pageSetup firstPageNumber="31" useFirstPageNumber="1" horizontalDpi="600" verticalDpi="600" orientation="portrait" r:id="rId1"/>
  <headerFooter alignWithMargins="0">
    <oddFooter xml:space="preserve">&amp;L&amp;"Arial Narrow,Regular"&amp;9Zila Series : Rangpur&amp;C&amp;"Arial Narrow,Regular"&amp;P&amp;R
&amp;9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5"/>
  <sheetViews>
    <sheetView view="pageLayout" workbookViewId="0" topLeftCell="A1">
      <selection activeCell="D16" sqref="D16"/>
    </sheetView>
  </sheetViews>
  <sheetFormatPr defaultColWidth="9.140625" defaultRowHeight="15" customHeight="1"/>
  <cols>
    <col min="1" max="1" width="19.7109375" style="33" customWidth="1"/>
    <col min="2" max="13" width="5.57421875" style="33" customWidth="1"/>
    <col min="14" max="16384" width="9.140625" style="33" customWidth="1"/>
  </cols>
  <sheetData>
    <row r="1" spans="1:13" ht="15" customHeight="1">
      <c r="A1" s="132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1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6.5" customHeight="1">
      <c r="A3" s="116" t="s">
        <v>64</v>
      </c>
      <c r="B3" s="116"/>
      <c r="C3" s="116"/>
      <c r="D3" s="116"/>
      <c r="E3" s="116"/>
      <c r="F3" s="61"/>
      <c r="G3" s="62" t="s">
        <v>70</v>
      </c>
      <c r="H3" s="62"/>
      <c r="I3" s="62"/>
      <c r="J3" s="62"/>
      <c r="K3" s="61" t="s">
        <v>0</v>
      </c>
      <c r="L3" s="61"/>
      <c r="M3" s="61"/>
    </row>
    <row r="4" spans="1:13" ht="15" customHeight="1">
      <c r="A4" s="128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ht="15" customHeight="1">
      <c r="A5" s="129"/>
      <c r="B5" s="126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ht="21.75" customHeight="1">
      <c r="A6" s="130"/>
      <c r="B6" s="126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5" t="s">
        <v>8</v>
      </c>
      <c r="B7" s="40">
        <v>58101</v>
      </c>
      <c r="C7" s="43">
        <v>22117</v>
      </c>
      <c r="D7" s="43">
        <v>35984</v>
      </c>
      <c r="E7" s="43">
        <v>30617</v>
      </c>
      <c r="F7" s="43">
        <v>4862</v>
      </c>
      <c r="G7" s="57">
        <v>505</v>
      </c>
      <c r="H7" s="65">
        <v>83624</v>
      </c>
      <c r="I7" s="65">
        <v>34383</v>
      </c>
      <c r="J7" s="65">
        <v>49241</v>
      </c>
      <c r="K7" s="65">
        <v>42987</v>
      </c>
      <c r="L7" s="65">
        <v>5863</v>
      </c>
      <c r="M7" s="71">
        <v>391</v>
      </c>
    </row>
    <row r="8" spans="1:13" ht="15" customHeight="1">
      <c r="A8" s="105" t="s">
        <v>9</v>
      </c>
      <c r="B8" s="3">
        <f>+B7/$B$7*100</f>
        <v>100</v>
      </c>
      <c r="C8" s="8">
        <f>+C7/$B$7*100</f>
        <v>38.066470456618646</v>
      </c>
      <c r="D8" s="8">
        <f>+D7/$B$7*100</f>
        <v>61.93352954338135</v>
      </c>
      <c r="E8" s="8">
        <f>E7/D7*100</f>
        <v>85.08503779457537</v>
      </c>
      <c r="F8" s="8">
        <f>F7/D7*100</f>
        <v>13.51156069364162</v>
      </c>
      <c r="G8" s="9">
        <f>G7/D7*100</f>
        <v>1.4034015117830148</v>
      </c>
      <c r="H8" s="10">
        <f>+H7/$H$7*100</f>
        <v>100</v>
      </c>
      <c r="I8" s="8">
        <f>+I7/$H$7*100</f>
        <v>41.11618674064862</v>
      </c>
      <c r="J8" s="8">
        <f>+J7/$H$7*100</f>
        <v>58.88381325935138</v>
      </c>
      <c r="K8" s="8">
        <f>K7/J7*100</f>
        <v>87.29920188460835</v>
      </c>
      <c r="L8" s="8">
        <f>L7/J7*100</f>
        <v>11.906744379683596</v>
      </c>
      <c r="M8" s="9">
        <f>M7/J7*100</f>
        <v>0.7940537357080483</v>
      </c>
    </row>
    <row r="9" spans="1:13" ht="13.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ht="15" customHeight="1">
      <c r="A11" s="36" t="s">
        <v>10</v>
      </c>
      <c r="B11" s="40">
        <v>35987</v>
      </c>
      <c r="C11" s="43">
        <v>14139</v>
      </c>
      <c r="D11" s="43">
        <v>21484</v>
      </c>
      <c r="E11" s="43">
        <v>17790</v>
      </c>
      <c r="F11" s="43">
        <v>3659</v>
      </c>
      <c r="G11" s="57">
        <v>399</v>
      </c>
      <c r="H11" s="65">
        <v>50260</v>
      </c>
      <c r="I11" s="65">
        <v>24013</v>
      </c>
      <c r="J11" s="65">
        <v>26247</v>
      </c>
      <c r="K11" s="65">
        <v>22002</v>
      </c>
      <c r="L11" s="65">
        <v>3957</v>
      </c>
      <c r="M11" s="72">
        <v>288</v>
      </c>
    </row>
    <row r="12" spans="1:13" ht="15" customHeight="1">
      <c r="A12" s="105" t="s">
        <v>9</v>
      </c>
      <c r="B12" s="3">
        <f>+B11/$B$11*100</f>
        <v>100</v>
      </c>
      <c r="C12" s="8">
        <f>+C11/$B$11*100</f>
        <v>39.28918776224748</v>
      </c>
      <c r="D12" s="8">
        <f>+D11/$B$11*100</f>
        <v>59.69933587128685</v>
      </c>
      <c r="E12" s="8">
        <f>E11/D11*100</f>
        <v>82.80580897412028</v>
      </c>
      <c r="F12" s="8">
        <f>F11/D11*100</f>
        <v>17.031279091416867</v>
      </c>
      <c r="G12" s="9">
        <f>G11/D11*100</f>
        <v>1.8571960528765592</v>
      </c>
      <c r="H12" s="6">
        <f>+H11/$H$11*100</f>
        <v>100</v>
      </c>
      <c r="I12" s="14">
        <f>+I11/$H$11*100</f>
        <v>47.77755670513331</v>
      </c>
      <c r="J12" s="14">
        <f>+J11/$H$11*100</f>
        <v>52.22244329486669</v>
      </c>
      <c r="K12" s="8">
        <f>K11/J11*100</f>
        <v>83.82672305406332</v>
      </c>
      <c r="L12" s="8">
        <f>L11/J11*100</f>
        <v>15.076008686707052</v>
      </c>
      <c r="M12" s="9">
        <f>M11/J11*100</f>
        <v>1.0972682592296261</v>
      </c>
    </row>
    <row r="13" spans="1:13" ht="15" customHeight="1">
      <c r="A13" s="105" t="s">
        <v>11</v>
      </c>
      <c r="B13" s="12">
        <f aca="true" t="shared" si="0" ref="B13:M13">+B11/B7*100</f>
        <v>61.93869296569766</v>
      </c>
      <c r="C13" s="8">
        <f t="shared" si="0"/>
        <v>63.928200027128455</v>
      </c>
      <c r="D13" s="8">
        <f t="shared" si="0"/>
        <v>59.70431302801244</v>
      </c>
      <c r="E13" s="8">
        <f t="shared" si="0"/>
        <v>58.10497436064931</v>
      </c>
      <c r="F13" s="8">
        <f t="shared" si="0"/>
        <v>75.25709584533114</v>
      </c>
      <c r="G13" s="9">
        <f t="shared" si="0"/>
        <v>79.00990099009901</v>
      </c>
      <c r="H13" s="8">
        <f t="shared" si="0"/>
        <v>60.10236295800249</v>
      </c>
      <c r="I13" s="8">
        <f t="shared" si="0"/>
        <v>69.83974638629556</v>
      </c>
      <c r="J13" s="8">
        <f t="shared" si="0"/>
        <v>53.30314169086736</v>
      </c>
      <c r="K13" s="8">
        <f t="shared" si="0"/>
        <v>51.18291576523135</v>
      </c>
      <c r="L13" s="8">
        <f t="shared" si="0"/>
        <v>67.49104553982602</v>
      </c>
      <c r="M13" s="9">
        <f t="shared" si="0"/>
        <v>73.65728900255755</v>
      </c>
    </row>
    <row r="14" spans="1:13" ht="13.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ht="15" customHeight="1">
      <c r="A15" s="36" t="s">
        <v>12</v>
      </c>
      <c r="B15" s="40">
        <v>12864</v>
      </c>
      <c r="C15" s="43">
        <v>284</v>
      </c>
      <c r="D15" s="43">
        <v>12580</v>
      </c>
      <c r="E15" s="43">
        <v>11285</v>
      </c>
      <c r="F15" s="43">
        <v>1189</v>
      </c>
      <c r="G15" s="57">
        <v>106</v>
      </c>
      <c r="H15" s="65">
        <v>20848</v>
      </c>
      <c r="I15" s="65">
        <v>486</v>
      </c>
      <c r="J15" s="65">
        <v>20362</v>
      </c>
      <c r="K15" s="65">
        <v>18373</v>
      </c>
      <c r="L15" s="65">
        <v>1888</v>
      </c>
      <c r="M15" s="72">
        <v>101</v>
      </c>
    </row>
    <row r="16" spans="1:13" ht="15" customHeight="1">
      <c r="A16" s="105" t="s">
        <v>13</v>
      </c>
      <c r="B16" s="3">
        <v>100</v>
      </c>
      <c r="C16" s="8">
        <f>C15/B15*100</f>
        <v>2.20771144278607</v>
      </c>
      <c r="D16" s="8">
        <f>D15/B15*100</f>
        <v>97.79228855721394</v>
      </c>
      <c r="E16" s="8">
        <f>E15/D15*100</f>
        <v>89.70588235294117</v>
      </c>
      <c r="F16" s="8">
        <f>F15/D15*100</f>
        <v>9.451510333863276</v>
      </c>
      <c r="G16" s="9">
        <f>G15/D15*100</f>
        <v>0.8426073131955486</v>
      </c>
      <c r="H16" s="6">
        <f>+H15/$H$15*100</f>
        <v>100</v>
      </c>
      <c r="I16" s="14">
        <f>+I15/$H$15*100</f>
        <v>2.3311588641596317</v>
      </c>
      <c r="J16" s="14">
        <f>+J15/$H$15*100</f>
        <v>97.66884113584037</v>
      </c>
      <c r="K16" s="8">
        <f>K15/J15*100</f>
        <v>90.2318043414203</v>
      </c>
      <c r="L16" s="8">
        <f>L15/J15*100</f>
        <v>9.272173656811708</v>
      </c>
      <c r="M16" s="9">
        <f>M15/J15*100</f>
        <v>0.49602200176799927</v>
      </c>
    </row>
    <row r="17" spans="1:13" ht="15" customHeight="1">
      <c r="A17" s="105" t="s">
        <v>11</v>
      </c>
      <c r="B17" s="12">
        <f aca="true" t="shared" si="1" ref="B17:M17">+B15/B7*100</f>
        <v>22.140754892342645</v>
      </c>
      <c r="C17" s="8">
        <f t="shared" si="1"/>
        <v>1.2840801193651943</v>
      </c>
      <c r="D17" s="8">
        <f t="shared" si="1"/>
        <v>34.95998221431748</v>
      </c>
      <c r="E17" s="8">
        <f t="shared" si="1"/>
        <v>36.85860796289643</v>
      </c>
      <c r="F17" s="8">
        <f t="shared" si="1"/>
        <v>24.454956807897986</v>
      </c>
      <c r="G17" s="9">
        <f t="shared" si="1"/>
        <v>20.99009900990099</v>
      </c>
      <c r="H17" s="8">
        <f t="shared" si="1"/>
        <v>24.930641920979625</v>
      </c>
      <c r="I17" s="8">
        <f t="shared" si="1"/>
        <v>1.4134892243259751</v>
      </c>
      <c r="J17" s="8">
        <f t="shared" si="1"/>
        <v>41.35171909587539</v>
      </c>
      <c r="K17" s="8">
        <f t="shared" si="1"/>
        <v>42.740828622606834</v>
      </c>
      <c r="L17" s="8">
        <f t="shared" si="1"/>
        <v>32.20194439706635</v>
      </c>
      <c r="M17" s="9">
        <f t="shared" si="1"/>
        <v>25.831202046035806</v>
      </c>
    </row>
    <row r="18" spans="1:13" ht="13.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ht="15" customHeight="1">
      <c r="A19" s="36" t="s">
        <v>14</v>
      </c>
      <c r="B19" s="40">
        <v>9250</v>
      </c>
      <c r="C19" s="43">
        <v>7694</v>
      </c>
      <c r="D19" s="43">
        <v>1556</v>
      </c>
      <c r="E19" s="43">
        <v>1542</v>
      </c>
      <c r="F19" s="43">
        <v>14</v>
      </c>
      <c r="G19" s="57">
        <v>0</v>
      </c>
      <c r="H19" s="65">
        <v>12516</v>
      </c>
      <c r="I19" s="65">
        <v>9884</v>
      </c>
      <c r="J19" s="65">
        <v>2632</v>
      </c>
      <c r="K19" s="65">
        <v>2612</v>
      </c>
      <c r="L19" s="65">
        <v>18</v>
      </c>
      <c r="M19" s="72">
        <v>2</v>
      </c>
    </row>
    <row r="20" spans="1:13" ht="15" customHeight="1">
      <c r="A20" s="105" t="s">
        <v>9</v>
      </c>
      <c r="B20" s="3">
        <f>+B19/$B$19*100</f>
        <v>100</v>
      </c>
      <c r="C20" s="8">
        <f>+C19/$B$19*100</f>
        <v>83.17837837837838</v>
      </c>
      <c r="D20" s="8">
        <f>+D19/$B$19*100</f>
        <v>16.82162162162162</v>
      </c>
      <c r="E20" s="8">
        <f>E19/D19*100</f>
        <v>99.10025706940874</v>
      </c>
      <c r="F20" s="8">
        <f>F19/D19*100</f>
        <v>0.8997429305912596</v>
      </c>
      <c r="G20" s="9">
        <f>G19/D19*100</f>
        <v>0</v>
      </c>
      <c r="H20" s="20">
        <f>+H19/$H$19*100</f>
        <v>100</v>
      </c>
      <c r="I20" s="14">
        <f>+I19/$H$19*100</f>
        <v>78.97091722595079</v>
      </c>
      <c r="J20" s="14">
        <f>+J19/$H$19*100</f>
        <v>21.02908277404922</v>
      </c>
      <c r="K20" s="8">
        <f>K19/J19*100</f>
        <v>99.24012158054711</v>
      </c>
      <c r="L20" s="8">
        <f>L19/J19*100</f>
        <v>0.6838905775075987</v>
      </c>
      <c r="M20" s="9">
        <f>M19/J19*100</f>
        <v>0.07598784194528875</v>
      </c>
    </row>
    <row r="21" spans="1:13" ht="15" customHeight="1">
      <c r="A21" s="105" t="s">
        <v>11</v>
      </c>
      <c r="B21" s="12">
        <f aca="true" t="shared" si="2" ref="B21:M21">+B19/B7*100</f>
        <v>15.920552141959691</v>
      </c>
      <c r="C21" s="8">
        <f t="shared" si="2"/>
        <v>34.78771985350635</v>
      </c>
      <c r="D21" s="8">
        <f t="shared" si="2"/>
        <v>4.324144064028457</v>
      </c>
      <c r="E21" s="8">
        <f t="shared" si="2"/>
        <v>5.036417676454257</v>
      </c>
      <c r="F21" s="8">
        <f t="shared" si="2"/>
        <v>0.2879473467708762</v>
      </c>
      <c r="G21" s="9">
        <f t="shared" si="2"/>
        <v>0</v>
      </c>
      <c r="H21" s="8">
        <f t="shared" si="2"/>
        <v>14.96699512101789</v>
      </c>
      <c r="I21" s="8">
        <f t="shared" si="2"/>
        <v>28.74676438937847</v>
      </c>
      <c r="J21" s="8">
        <f t="shared" si="2"/>
        <v>5.345139213257244</v>
      </c>
      <c r="K21" s="8">
        <f t="shared" si="2"/>
        <v>6.076255612161816</v>
      </c>
      <c r="L21" s="8">
        <f t="shared" si="2"/>
        <v>0.3070100631076241</v>
      </c>
      <c r="M21" s="9">
        <f t="shared" si="2"/>
        <v>0.5115089514066496</v>
      </c>
    </row>
    <row r="22" spans="1:13" ht="13.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9" t="s">
        <v>15</v>
      </c>
      <c r="B23" s="40">
        <v>23472</v>
      </c>
      <c r="C23" s="43">
        <v>14814</v>
      </c>
      <c r="D23" s="43">
        <v>8658</v>
      </c>
      <c r="E23" s="43">
        <v>8556</v>
      </c>
      <c r="F23" s="43">
        <v>86</v>
      </c>
      <c r="G23" s="57">
        <v>16</v>
      </c>
      <c r="H23" s="65">
        <v>45118</v>
      </c>
      <c r="I23" s="65">
        <v>23876</v>
      </c>
      <c r="J23" s="65">
        <v>21242</v>
      </c>
      <c r="K23" s="65">
        <v>20362</v>
      </c>
      <c r="L23" s="65">
        <v>842</v>
      </c>
      <c r="M23" s="72">
        <v>38</v>
      </c>
    </row>
    <row r="24" spans="1:13" ht="15" customHeight="1">
      <c r="A24" s="105" t="s">
        <v>13</v>
      </c>
      <c r="B24" s="3">
        <f>+B23/$B$23*100</f>
        <v>100</v>
      </c>
      <c r="C24" s="8">
        <f>+C23/$B$23*100</f>
        <v>63.11349693251533</v>
      </c>
      <c r="D24" s="8">
        <f>+D23/$B$23*100</f>
        <v>36.88650306748466</v>
      </c>
      <c r="E24" s="8">
        <f>E23/D23*100</f>
        <v>98.82189882189883</v>
      </c>
      <c r="F24" s="8">
        <f>F23/D23*100</f>
        <v>0.9933009933009933</v>
      </c>
      <c r="G24" s="9">
        <f>G23/D23*100</f>
        <v>0.18480018480018479</v>
      </c>
      <c r="H24" s="6">
        <f>+H23/$H$23*100</f>
        <v>100</v>
      </c>
      <c r="I24" s="14">
        <f>+I23/$H$23*100</f>
        <v>52.919012367569486</v>
      </c>
      <c r="J24" s="14">
        <f>+J23/$H$23*100</f>
        <v>47.080987632430514</v>
      </c>
      <c r="K24" s="8">
        <f>K23/J23*100</f>
        <v>95.85726391111949</v>
      </c>
      <c r="L24" s="8">
        <f>L23/J23*100</f>
        <v>3.963845212315224</v>
      </c>
      <c r="M24" s="9">
        <f>M23/J23*100</f>
        <v>0.17889087656529518</v>
      </c>
    </row>
    <row r="25" spans="1:13" ht="15" customHeight="1">
      <c r="A25" s="105" t="s">
        <v>11</v>
      </c>
      <c r="B25" s="12">
        <f aca="true" t="shared" si="3" ref="B25:M25">+B23/B7*100</f>
        <v>40.39861620281923</v>
      </c>
      <c r="C25" s="8">
        <f t="shared" si="3"/>
        <v>66.9801510150563</v>
      </c>
      <c r="D25" s="8">
        <f t="shared" si="3"/>
        <v>24.060693641618496</v>
      </c>
      <c r="E25" s="8">
        <f t="shared" si="3"/>
        <v>27.945259169742297</v>
      </c>
      <c r="F25" s="8">
        <f t="shared" si="3"/>
        <v>1.7688194158782395</v>
      </c>
      <c r="G25" s="9">
        <f t="shared" si="3"/>
        <v>3.1683168316831685</v>
      </c>
      <c r="H25" s="8">
        <f t="shared" si="3"/>
        <v>53.95341050416148</v>
      </c>
      <c r="I25" s="8">
        <f t="shared" si="3"/>
        <v>69.44129366256581</v>
      </c>
      <c r="J25" s="8">
        <f t="shared" si="3"/>
        <v>43.13884770821063</v>
      </c>
      <c r="K25" s="8">
        <f t="shared" si="3"/>
        <v>47.367808872449814</v>
      </c>
      <c r="L25" s="8">
        <f t="shared" si="3"/>
        <v>14.361248507589972</v>
      </c>
      <c r="M25" s="9">
        <f t="shared" si="3"/>
        <v>9.718670076726342</v>
      </c>
    </row>
    <row r="26" spans="1:13" ht="13.5" customHeight="1">
      <c r="A26" s="50"/>
      <c r="B26" s="3" t="s">
        <v>35</v>
      </c>
      <c r="C26" s="4" t="s">
        <v>34</v>
      </c>
      <c r="D26" s="4" t="s">
        <v>34</v>
      </c>
      <c r="E26" s="4" t="s">
        <v>34</v>
      </c>
      <c r="F26" s="4" t="s">
        <v>34</v>
      </c>
      <c r="G26" s="5" t="s">
        <v>34</v>
      </c>
      <c r="H26" s="6"/>
      <c r="I26" s="6"/>
      <c r="J26" s="6"/>
      <c r="K26" s="6"/>
      <c r="L26" s="6"/>
      <c r="M26" s="7"/>
    </row>
    <row r="27" spans="1:13" ht="15" customHeight="1">
      <c r="A27" s="49" t="s">
        <v>16</v>
      </c>
      <c r="B27" s="40">
        <v>51848</v>
      </c>
      <c r="C27" s="43">
        <v>2047</v>
      </c>
      <c r="D27" s="43">
        <v>49801</v>
      </c>
      <c r="E27" s="43">
        <v>24108</v>
      </c>
      <c r="F27" s="43">
        <v>19998</v>
      </c>
      <c r="G27" s="57">
        <v>5695</v>
      </c>
      <c r="H27" s="65">
        <v>60903</v>
      </c>
      <c r="I27" s="65">
        <v>3564</v>
      </c>
      <c r="J27" s="65">
        <v>57339</v>
      </c>
      <c r="K27" s="65">
        <v>31188</v>
      </c>
      <c r="L27" s="65">
        <v>22080</v>
      </c>
      <c r="M27" s="72">
        <v>4071</v>
      </c>
    </row>
    <row r="28" spans="1:13" ht="15" customHeight="1">
      <c r="A28" s="105" t="s">
        <v>13</v>
      </c>
      <c r="B28" s="3">
        <f>+B27/$B$27*100</f>
        <v>100</v>
      </c>
      <c r="C28" s="8">
        <f>+C27/$B$27*100</f>
        <v>3.948079000154297</v>
      </c>
      <c r="D28" s="8">
        <f>+D27/$B$27*100</f>
        <v>96.0519209998457</v>
      </c>
      <c r="E28" s="8">
        <f>E27/D27*100</f>
        <v>48.40866649264071</v>
      </c>
      <c r="F28" s="8">
        <f>F27/D27*100</f>
        <v>40.15582016425373</v>
      </c>
      <c r="G28" s="9">
        <f>G27/D27*100</f>
        <v>11.43551334310556</v>
      </c>
      <c r="H28" s="6">
        <f>+H27/$H$27*100</f>
        <v>100</v>
      </c>
      <c r="I28" s="14">
        <f>+I27/$H$27*100</f>
        <v>5.851928476429732</v>
      </c>
      <c r="J28" s="14">
        <f>+J27/$H$27*100</f>
        <v>94.14807152357027</v>
      </c>
      <c r="K28" s="8">
        <f>K27/J27*100</f>
        <v>54.392298435619736</v>
      </c>
      <c r="L28" s="8">
        <f>L27/J27*100</f>
        <v>38.50782190132371</v>
      </c>
      <c r="M28" s="9">
        <f>M27/J27*100</f>
        <v>7.099879663056559</v>
      </c>
    </row>
    <row r="29" spans="1:13" ht="15" customHeight="1">
      <c r="A29" s="105" t="s">
        <v>17</v>
      </c>
      <c r="B29" s="12">
        <f aca="true" t="shared" si="4" ref="B29:M29">+B27/B32*100</f>
        <v>100.63664596273291</v>
      </c>
      <c r="C29" s="8">
        <f t="shared" si="4"/>
        <v>153.90977443609023</v>
      </c>
      <c r="D29" s="8">
        <f t="shared" si="4"/>
        <v>99.22494520820881</v>
      </c>
      <c r="E29" s="8">
        <f t="shared" si="4"/>
        <v>92.91605642488244</v>
      </c>
      <c r="F29" s="8">
        <f t="shared" si="4"/>
        <v>106.07893061744112</v>
      </c>
      <c r="G29" s="9">
        <f t="shared" si="4"/>
        <v>105.61943620178043</v>
      </c>
      <c r="H29" s="8">
        <f t="shared" si="4"/>
        <v>93.98030985741622</v>
      </c>
      <c r="I29" s="8">
        <f t="shared" si="4"/>
        <v>157.9087284005317</v>
      </c>
      <c r="J29" s="8">
        <f t="shared" si="4"/>
        <v>91.6734615569092</v>
      </c>
      <c r="K29" s="8">
        <f t="shared" si="4"/>
        <v>85.5543973226532</v>
      </c>
      <c r="L29" s="8">
        <f t="shared" si="4"/>
        <v>100.32259530192194</v>
      </c>
      <c r="M29" s="9">
        <f t="shared" si="4"/>
        <v>99.68168462291871</v>
      </c>
    </row>
    <row r="30" spans="1:13" ht="15" customHeight="1">
      <c r="A30" s="105" t="s">
        <v>18</v>
      </c>
      <c r="B30" s="12">
        <f aca="true" t="shared" si="5" ref="B30:M30">+B27/B7</f>
        <v>0.8923770675203525</v>
      </c>
      <c r="C30" s="8">
        <f t="shared" si="5"/>
        <v>0.09255323958945608</v>
      </c>
      <c r="D30" s="8">
        <f t="shared" si="5"/>
        <v>1.3839762116496221</v>
      </c>
      <c r="E30" s="8">
        <f t="shared" si="5"/>
        <v>0.787405689649541</v>
      </c>
      <c r="F30" s="8">
        <f t="shared" si="5"/>
        <v>4.113122171945701</v>
      </c>
      <c r="G30" s="9">
        <f t="shared" si="5"/>
        <v>11.277227722772277</v>
      </c>
      <c r="H30" s="8">
        <f t="shared" si="5"/>
        <v>0.7282957045824165</v>
      </c>
      <c r="I30" s="8">
        <f t="shared" si="5"/>
        <v>0.1036558764505715</v>
      </c>
      <c r="J30" s="8">
        <f t="shared" si="5"/>
        <v>1.1644564488942142</v>
      </c>
      <c r="K30" s="8">
        <f t="shared" si="5"/>
        <v>0.7255216693418941</v>
      </c>
      <c r="L30" s="8">
        <f t="shared" si="5"/>
        <v>3.765990107453522</v>
      </c>
      <c r="M30" s="9">
        <f t="shared" si="5"/>
        <v>10.411764705882353</v>
      </c>
    </row>
    <row r="31" spans="1:13" ht="13.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36" t="s">
        <v>47</v>
      </c>
      <c r="B32" s="40">
        <v>51520</v>
      </c>
      <c r="C32" s="43">
        <v>1330</v>
      </c>
      <c r="D32" s="43">
        <v>50190</v>
      </c>
      <c r="E32" s="43">
        <v>25946</v>
      </c>
      <c r="F32" s="43">
        <v>18852</v>
      </c>
      <c r="G32" s="57">
        <v>5392</v>
      </c>
      <c r="H32" s="65">
        <v>64804</v>
      </c>
      <c r="I32" s="65">
        <v>2257</v>
      </c>
      <c r="J32" s="65">
        <v>62547</v>
      </c>
      <c r="K32" s="65">
        <v>36454</v>
      </c>
      <c r="L32" s="65">
        <v>22009</v>
      </c>
      <c r="M32" s="72">
        <v>4084</v>
      </c>
    </row>
    <row r="33" spans="1:13" ht="15" customHeight="1">
      <c r="A33" s="105" t="s">
        <v>13</v>
      </c>
      <c r="B33" s="3">
        <f>+B32/$B$32*100</f>
        <v>100</v>
      </c>
      <c r="C33" s="8">
        <f>+C32/$B$32*100</f>
        <v>2.5815217391304346</v>
      </c>
      <c r="D33" s="8">
        <f>+D32/$B$32*100</f>
        <v>97.41847826086956</v>
      </c>
      <c r="E33" s="8">
        <f>E32/D32*100</f>
        <v>51.6955568838414</v>
      </c>
      <c r="F33" s="8">
        <f>F32/D32*100</f>
        <v>37.56126718469815</v>
      </c>
      <c r="G33" s="9">
        <f>G32/D32*100</f>
        <v>10.74317593146045</v>
      </c>
      <c r="H33" s="6">
        <f>+H32/$H$32*100</f>
        <v>100</v>
      </c>
      <c r="I33" s="14">
        <f>+I32/$H$32*100</f>
        <v>3.4828097031047465</v>
      </c>
      <c r="J33" s="14">
        <f>+J32/$H$32*100</f>
        <v>96.51719029689525</v>
      </c>
      <c r="K33" s="8">
        <f>K32/J32*100</f>
        <v>58.28257150622732</v>
      </c>
      <c r="L33" s="8">
        <f>L32/J32*100</f>
        <v>35.18793867012007</v>
      </c>
      <c r="M33" s="9">
        <f>M32/J32*100</f>
        <v>6.5294898236526135</v>
      </c>
    </row>
    <row r="34" spans="1:13" ht="15" customHeight="1">
      <c r="A34" s="105" t="s">
        <v>18</v>
      </c>
      <c r="B34" s="12">
        <f aca="true" t="shared" si="6" ref="B34:M34">+B32/B7</f>
        <v>0.8867317257878522</v>
      </c>
      <c r="C34" s="8">
        <f t="shared" si="6"/>
        <v>0.060134737984355924</v>
      </c>
      <c r="D34" s="8">
        <f t="shared" si="6"/>
        <v>1.3947865718096932</v>
      </c>
      <c r="E34" s="8">
        <f t="shared" si="6"/>
        <v>0.847437698010909</v>
      </c>
      <c r="F34" s="8">
        <f t="shared" si="6"/>
        <v>3.877416700946113</v>
      </c>
      <c r="G34" s="9">
        <f t="shared" si="6"/>
        <v>10.677227722772278</v>
      </c>
      <c r="H34" s="8">
        <f t="shared" si="6"/>
        <v>0.7749449918683632</v>
      </c>
      <c r="I34" s="8">
        <f t="shared" si="6"/>
        <v>0.06564290492394498</v>
      </c>
      <c r="J34" s="8">
        <f t="shared" si="6"/>
        <v>1.2702219694969639</v>
      </c>
      <c r="K34" s="8">
        <f t="shared" si="6"/>
        <v>0.848023821155233</v>
      </c>
      <c r="L34" s="8">
        <f t="shared" si="6"/>
        <v>3.753880266075388</v>
      </c>
      <c r="M34" s="9">
        <f t="shared" si="6"/>
        <v>10.445012787723785</v>
      </c>
    </row>
    <row r="35" spans="1:13" ht="13.5" customHeight="1">
      <c r="A35" s="51"/>
      <c r="B35" s="17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ht="15" customHeight="1">
      <c r="A36" s="49" t="s">
        <v>73</v>
      </c>
      <c r="B36" s="40">
        <v>3504</v>
      </c>
      <c r="C36" s="43">
        <v>800</v>
      </c>
      <c r="D36" s="43">
        <v>2704</v>
      </c>
      <c r="E36" s="43">
        <v>1938</v>
      </c>
      <c r="F36" s="43">
        <v>660</v>
      </c>
      <c r="G36" s="57">
        <v>106</v>
      </c>
      <c r="H36" s="65">
        <v>6657</v>
      </c>
      <c r="I36" s="65">
        <v>1630</v>
      </c>
      <c r="J36" s="65">
        <v>5027</v>
      </c>
      <c r="K36" s="65">
        <v>3798</v>
      </c>
      <c r="L36" s="65">
        <v>1107</v>
      </c>
      <c r="M36" s="72">
        <v>122</v>
      </c>
    </row>
    <row r="37" spans="1:13" ht="15" customHeight="1">
      <c r="A37" s="105" t="s">
        <v>13</v>
      </c>
      <c r="B37" s="19">
        <f>+B36/$B$36*100</f>
        <v>100</v>
      </c>
      <c r="C37" s="8">
        <f>+C36/$B$36*100</f>
        <v>22.831050228310502</v>
      </c>
      <c r="D37" s="8">
        <f>+D36/$B$36*100</f>
        <v>77.1689497716895</v>
      </c>
      <c r="E37" s="8">
        <f>E36/D36*100</f>
        <v>71.6715976331361</v>
      </c>
      <c r="F37" s="8">
        <f>F36/D36*100</f>
        <v>24.40828402366864</v>
      </c>
      <c r="G37" s="9">
        <f>G36/D36*100</f>
        <v>3.920118343195266</v>
      </c>
      <c r="H37" s="20">
        <f>+H36/$H$36*100</f>
        <v>100</v>
      </c>
      <c r="I37" s="14">
        <f>+I36/$H$36*100</f>
        <v>24.48550398077212</v>
      </c>
      <c r="J37" s="14">
        <f>+J36/$H$36*100</f>
        <v>75.51449601922788</v>
      </c>
      <c r="K37" s="8">
        <f>K36/J36*100</f>
        <v>75.55201909687686</v>
      </c>
      <c r="L37" s="8">
        <f>L36/J36*100</f>
        <v>22.02108613487169</v>
      </c>
      <c r="M37" s="9">
        <f>M36/J36*100</f>
        <v>2.4268947682514423</v>
      </c>
    </row>
    <row r="38" spans="1:13" ht="15" customHeight="1">
      <c r="A38" s="105" t="s">
        <v>19</v>
      </c>
      <c r="B38" s="12">
        <f aca="true" t="shared" si="7" ref="B38:M38">+B36/B32*100</f>
        <v>6.801242236024844</v>
      </c>
      <c r="C38" s="8">
        <f t="shared" si="7"/>
        <v>60.150375939849624</v>
      </c>
      <c r="D38" s="8">
        <f t="shared" si="7"/>
        <v>5.387527395895597</v>
      </c>
      <c r="E38" s="8">
        <f t="shared" si="7"/>
        <v>7.469359438834503</v>
      </c>
      <c r="F38" s="8">
        <f t="shared" si="7"/>
        <v>3.500954805856143</v>
      </c>
      <c r="G38" s="9">
        <f t="shared" si="7"/>
        <v>1.965875370919881</v>
      </c>
      <c r="H38" s="8">
        <f t="shared" si="7"/>
        <v>10.272514042343065</v>
      </c>
      <c r="I38" s="8">
        <f t="shared" si="7"/>
        <v>72.2197607443509</v>
      </c>
      <c r="J38" s="8">
        <f t="shared" si="7"/>
        <v>8.0371560586439</v>
      </c>
      <c r="K38" s="8">
        <f t="shared" si="7"/>
        <v>10.418609754759423</v>
      </c>
      <c r="L38" s="8">
        <f t="shared" si="7"/>
        <v>5.02976055250125</v>
      </c>
      <c r="M38" s="9">
        <f t="shared" si="7"/>
        <v>2.9872673849167484</v>
      </c>
    </row>
    <row r="39" spans="1:13" ht="15" customHeight="1">
      <c r="A39" s="105" t="s">
        <v>18</v>
      </c>
      <c r="B39" s="12">
        <f aca="true" t="shared" si="8" ref="B39:M39">+B36/B7</f>
        <v>0.06030877265451541</v>
      </c>
      <c r="C39" s="8">
        <f t="shared" si="8"/>
        <v>0.03617127096803364</v>
      </c>
      <c r="D39" s="8">
        <f t="shared" si="8"/>
        <v>0.07514450867052024</v>
      </c>
      <c r="E39" s="8">
        <f t="shared" si="8"/>
        <v>0.06329816768461966</v>
      </c>
      <c r="F39" s="8">
        <f t="shared" si="8"/>
        <v>0.13574660633484162</v>
      </c>
      <c r="G39" s="9">
        <f t="shared" si="8"/>
        <v>0.2099009900990099</v>
      </c>
      <c r="H39" s="8">
        <f t="shared" si="8"/>
        <v>0.07960633311011193</v>
      </c>
      <c r="I39" s="8">
        <f t="shared" si="8"/>
        <v>0.0474071488817148</v>
      </c>
      <c r="J39" s="8">
        <f t="shared" si="8"/>
        <v>0.1020897219796511</v>
      </c>
      <c r="K39" s="8">
        <f t="shared" si="8"/>
        <v>0.08835229255356271</v>
      </c>
      <c r="L39" s="8">
        <f t="shared" si="8"/>
        <v>0.1888111888111888</v>
      </c>
      <c r="M39" s="9">
        <f t="shared" si="8"/>
        <v>0.31202046035805625</v>
      </c>
    </row>
    <row r="40" spans="1:13" ht="13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36" t="s">
        <v>45</v>
      </c>
      <c r="B41" s="40">
        <v>43573</v>
      </c>
      <c r="C41" s="43">
        <v>41</v>
      </c>
      <c r="D41" s="43">
        <v>43532</v>
      </c>
      <c r="E41" s="43">
        <v>22200</v>
      </c>
      <c r="F41" s="43">
        <v>16723</v>
      </c>
      <c r="G41" s="57">
        <v>4609</v>
      </c>
      <c r="H41" s="65">
        <v>52907</v>
      </c>
      <c r="I41" s="65">
        <v>42</v>
      </c>
      <c r="J41" s="65">
        <v>52866</v>
      </c>
      <c r="K41" s="65">
        <v>30100</v>
      </c>
      <c r="L41" s="65">
        <v>19112</v>
      </c>
      <c r="M41" s="72">
        <v>3654</v>
      </c>
    </row>
    <row r="42" spans="1:13" ht="15" customHeight="1">
      <c r="A42" s="105" t="s">
        <v>13</v>
      </c>
      <c r="B42" s="3">
        <f>+B41/$B$41*100</f>
        <v>100</v>
      </c>
      <c r="C42" s="8">
        <f>+C41/$B$41*100</f>
        <v>0.09409496706676153</v>
      </c>
      <c r="D42" s="8">
        <f>+D41/$B$41*100</f>
        <v>99.90590503293323</v>
      </c>
      <c r="E42" s="8">
        <f>E41/D41*100</f>
        <v>50.99696774786364</v>
      </c>
      <c r="F42" s="8">
        <f>F41/D41*100</f>
        <v>38.415418542681245</v>
      </c>
      <c r="G42" s="9">
        <f>G41/D41*100</f>
        <v>10.587613709455114</v>
      </c>
      <c r="H42" s="6">
        <f>+H41/$H$41*100</f>
        <v>100</v>
      </c>
      <c r="I42" s="14">
        <f>+I41/$H$41*100</f>
        <v>0.07938458049029429</v>
      </c>
      <c r="J42" s="14">
        <f>+J41/$H$41*100</f>
        <v>99.92250552856899</v>
      </c>
      <c r="K42" s="8">
        <f>K41/J41*100</f>
        <v>56.93640525101199</v>
      </c>
      <c r="L42" s="8">
        <f>L41/J41*100</f>
        <v>36.15177997200469</v>
      </c>
      <c r="M42" s="9">
        <f>M41/J41*100</f>
        <v>6.9118147769833165</v>
      </c>
    </row>
    <row r="43" spans="1:13" ht="15" customHeight="1">
      <c r="A43" s="105" t="s">
        <v>17</v>
      </c>
      <c r="B43" s="12">
        <f aca="true" t="shared" si="9" ref="B43:M43">+B41/B32*100</f>
        <v>84.57492236024845</v>
      </c>
      <c r="C43" s="8">
        <f t="shared" si="9"/>
        <v>3.082706766917293</v>
      </c>
      <c r="D43" s="8">
        <f t="shared" si="9"/>
        <v>86.7344092448695</v>
      </c>
      <c r="E43" s="8">
        <f t="shared" si="9"/>
        <v>85.56232174516303</v>
      </c>
      <c r="F43" s="8">
        <f t="shared" si="9"/>
        <v>88.70676851262466</v>
      </c>
      <c r="G43" s="9">
        <f t="shared" si="9"/>
        <v>85.47848664688428</v>
      </c>
      <c r="H43" s="8">
        <f t="shared" si="9"/>
        <v>81.64156533547312</v>
      </c>
      <c r="I43" s="8">
        <f t="shared" si="9"/>
        <v>1.860877270713336</v>
      </c>
      <c r="J43" s="8">
        <f t="shared" si="9"/>
        <v>84.52203942635138</v>
      </c>
      <c r="K43" s="8">
        <f t="shared" si="9"/>
        <v>82.56981401217973</v>
      </c>
      <c r="L43" s="8">
        <f t="shared" si="9"/>
        <v>86.83720296242447</v>
      </c>
      <c r="M43" s="9">
        <f t="shared" si="9"/>
        <v>89.47110675808031</v>
      </c>
    </row>
    <row r="44" spans="1:13" ht="15" customHeight="1">
      <c r="A44" s="106" t="s">
        <v>18</v>
      </c>
      <c r="B44" s="22">
        <f aca="true" t="shared" si="10" ref="B44:M44">+B41/B7</f>
        <v>0.7499526686287672</v>
      </c>
      <c r="C44" s="23">
        <f t="shared" si="10"/>
        <v>0.001853777637111724</v>
      </c>
      <c r="D44" s="23">
        <f t="shared" si="10"/>
        <v>1.2097598932859048</v>
      </c>
      <c r="E44" s="23">
        <f t="shared" si="10"/>
        <v>0.725087369761897</v>
      </c>
      <c r="F44" s="23">
        <f t="shared" si="10"/>
        <v>3.439531057178116</v>
      </c>
      <c r="G44" s="24">
        <f t="shared" si="10"/>
        <v>9.126732673267327</v>
      </c>
      <c r="H44" s="23">
        <f t="shared" si="10"/>
        <v>0.6326772218501866</v>
      </c>
      <c r="I44" s="23">
        <f t="shared" si="10"/>
        <v>0.0012215338975656573</v>
      </c>
      <c r="J44" s="23">
        <f t="shared" si="10"/>
        <v>1.073617513860401</v>
      </c>
      <c r="K44" s="23">
        <f t="shared" si="10"/>
        <v>0.7002116919068556</v>
      </c>
      <c r="L44" s="23">
        <f t="shared" si="10"/>
        <v>3.259764625618284</v>
      </c>
      <c r="M44" s="24">
        <f t="shared" si="10"/>
        <v>9.345268542199488</v>
      </c>
    </row>
    <row r="45" spans="1:14" ht="15" customHeight="1">
      <c r="A45" s="134" t="s">
        <v>43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34"/>
    </row>
    <row r="46" spans="1:13" ht="15" customHeight="1">
      <c r="A46" s="2" t="s">
        <v>20</v>
      </c>
      <c r="B46" s="25"/>
      <c r="C46" s="26"/>
      <c r="D46" s="43">
        <v>89441</v>
      </c>
      <c r="E46" s="43">
        <v>46632</v>
      </c>
      <c r="F46" s="43">
        <v>33680</v>
      </c>
      <c r="G46" s="57">
        <v>9129</v>
      </c>
      <c r="H46" s="78" t="s">
        <v>34</v>
      </c>
      <c r="I46" s="78" t="s">
        <v>34</v>
      </c>
      <c r="J46" s="69">
        <v>112007.89</v>
      </c>
      <c r="K46" s="69">
        <v>64548.05</v>
      </c>
      <c r="L46" s="69">
        <v>40197.16</v>
      </c>
      <c r="M46" s="70">
        <v>7262.68</v>
      </c>
    </row>
    <row r="47" spans="1:13" ht="15" customHeight="1">
      <c r="A47" s="109" t="s">
        <v>9</v>
      </c>
      <c r="B47" s="25"/>
      <c r="C47" s="26"/>
      <c r="D47" s="4">
        <f>+D46/$D$46*100</f>
        <v>100</v>
      </c>
      <c r="E47" s="8">
        <f>+E46/$D$46*100</f>
        <v>52.137163046030345</v>
      </c>
      <c r="F47" s="8">
        <f>+F46/$D$46*100</f>
        <v>37.65610849610358</v>
      </c>
      <c r="G47" s="9">
        <f>+G46/$D$46*100</f>
        <v>10.20672845786608</v>
      </c>
      <c r="H47" s="26"/>
      <c r="I47" s="26"/>
      <c r="J47" s="10">
        <f>+J46/$J$46*100</f>
        <v>100</v>
      </c>
      <c r="K47" s="8">
        <f>+K46/$J$46*100</f>
        <v>57.62812780421094</v>
      </c>
      <c r="L47" s="8">
        <f>+L46/$J$46*100</f>
        <v>35.88779326170683</v>
      </c>
      <c r="M47" s="9">
        <f>+M46/$J$46*100</f>
        <v>6.484078934082234</v>
      </c>
    </row>
    <row r="48" spans="1:13" ht="15" customHeight="1">
      <c r="A48" s="16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29" t="s">
        <v>42</v>
      </c>
      <c r="B49" s="27"/>
      <c r="C49" s="28"/>
      <c r="D49" s="97">
        <v>212.5</v>
      </c>
      <c r="E49" s="97">
        <v>217.5</v>
      </c>
      <c r="F49" s="97">
        <v>208</v>
      </c>
      <c r="G49" s="98">
        <v>204.1</v>
      </c>
      <c r="H49" s="99"/>
      <c r="I49" s="99"/>
      <c r="J49" s="69">
        <v>215.01</v>
      </c>
      <c r="K49" s="69">
        <v>217.72</v>
      </c>
      <c r="L49" s="69">
        <v>213.8</v>
      </c>
      <c r="M49" s="70">
        <v>202.71</v>
      </c>
    </row>
    <row r="50" spans="1:13" ht="10.5" customHeight="1">
      <c r="A50" s="35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2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9" t="s">
        <v>22</v>
      </c>
      <c r="B52" s="25"/>
      <c r="C52" s="26"/>
      <c r="D52" s="43">
        <v>33242</v>
      </c>
      <c r="E52" s="43">
        <v>28019</v>
      </c>
      <c r="F52" s="43">
        <v>4726</v>
      </c>
      <c r="G52" s="57">
        <v>497</v>
      </c>
      <c r="H52" s="78"/>
      <c r="I52" s="78"/>
      <c r="J52" s="65">
        <v>46872</v>
      </c>
      <c r="K52" s="65">
        <v>40815</v>
      </c>
      <c r="L52" s="65">
        <v>5678</v>
      </c>
      <c r="M52" s="72">
        <v>379</v>
      </c>
    </row>
    <row r="53" spans="1:13" ht="15" customHeight="1">
      <c r="A53" s="109" t="s">
        <v>23</v>
      </c>
      <c r="B53" s="25"/>
      <c r="C53" s="26"/>
      <c r="D53" s="8">
        <f>+D52/D7*100</f>
        <v>92.37994664295243</v>
      </c>
      <c r="E53" s="8">
        <f>+E52/E7*100</f>
        <v>91.51451807819186</v>
      </c>
      <c r="F53" s="8">
        <f>+F52/F7*100</f>
        <v>97.2027972027972</v>
      </c>
      <c r="G53" s="9">
        <f>+G52/G7*100</f>
        <v>98.41584158415841</v>
      </c>
      <c r="H53" s="26"/>
      <c r="I53" s="26"/>
      <c r="J53" s="8">
        <f>+J52/J7*100</f>
        <v>95.18896854247477</v>
      </c>
      <c r="K53" s="8">
        <f>+K52/K7*100</f>
        <v>94.94730965175519</v>
      </c>
      <c r="L53" s="8">
        <f>+L52/L7*100</f>
        <v>96.84461879583831</v>
      </c>
      <c r="M53" s="9">
        <f>+M52/M7*100</f>
        <v>96.9309462915601</v>
      </c>
    </row>
    <row r="54" spans="1:13" ht="15" customHeight="1">
      <c r="A54" s="109" t="s">
        <v>24</v>
      </c>
      <c r="B54" s="25"/>
      <c r="C54" s="26"/>
      <c r="D54" s="43">
        <v>34348</v>
      </c>
      <c r="E54" s="43">
        <v>17931</v>
      </c>
      <c r="F54" s="43">
        <v>13004</v>
      </c>
      <c r="G54" s="57">
        <v>3413</v>
      </c>
      <c r="H54" s="78"/>
      <c r="I54" s="78"/>
      <c r="J54" s="65">
        <v>49089</v>
      </c>
      <c r="K54" s="65">
        <v>28172</v>
      </c>
      <c r="L54" s="65">
        <v>17604</v>
      </c>
      <c r="M54" s="72">
        <v>3314</v>
      </c>
    </row>
    <row r="55" spans="1:13" ht="15" customHeight="1">
      <c r="A55" s="109" t="s">
        <v>25</v>
      </c>
      <c r="B55" s="25"/>
      <c r="C55" s="26"/>
      <c r="D55" s="8">
        <f>+D54/D41*100</f>
        <v>78.90287604520813</v>
      </c>
      <c r="E55" s="8">
        <f>+E54/E41*100</f>
        <v>80.77027027027027</v>
      </c>
      <c r="F55" s="8">
        <f>+F54/F41*100</f>
        <v>77.76116725467918</v>
      </c>
      <c r="G55" s="9">
        <f>+G54/G41*100</f>
        <v>74.05077023215448</v>
      </c>
      <c r="H55" s="26"/>
      <c r="I55" s="26"/>
      <c r="J55" s="8">
        <f>+J54/J41*100</f>
        <v>92.8555215072069</v>
      </c>
      <c r="K55" s="8">
        <f>+K54/K41*100</f>
        <v>93.59468438538205</v>
      </c>
      <c r="L55" s="8">
        <f>+L54/L41*100</f>
        <v>92.10966931770615</v>
      </c>
      <c r="M55" s="9">
        <f>+M54/M41*100</f>
        <v>90.69512862616311</v>
      </c>
    </row>
    <row r="56" spans="1:13" ht="10.5" customHeight="1">
      <c r="A56" s="16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ht="15" customHeight="1">
      <c r="A58" s="37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9" t="s">
        <v>22</v>
      </c>
      <c r="B59" s="40">
        <v>26397</v>
      </c>
      <c r="C59" s="43">
        <v>4086</v>
      </c>
      <c r="D59" s="43">
        <v>22311</v>
      </c>
      <c r="E59" s="43">
        <v>17669</v>
      </c>
      <c r="F59" s="43">
        <v>4167</v>
      </c>
      <c r="G59" s="57">
        <v>475</v>
      </c>
      <c r="H59" s="65">
        <v>45210</v>
      </c>
      <c r="I59" s="65">
        <v>11386</v>
      </c>
      <c r="J59" s="65">
        <v>33824</v>
      </c>
      <c r="K59" s="65">
        <v>28434</v>
      </c>
      <c r="L59" s="65">
        <v>5049</v>
      </c>
      <c r="M59" s="72">
        <v>341</v>
      </c>
    </row>
    <row r="60" spans="1:13" ht="15" customHeight="1">
      <c r="A60" s="109" t="s">
        <v>11</v>
      </c>
      <c r="B60" s="12">
        <f aca="true" t="shared" si="11" ref="B60:M60">+B59/B7*100</f>
        <v>45.4329529612227</v>
      </c>
      <c r="C60" s="8">
        <f t="shared" si="11"/>
        <v>18.474476646923183</v>
      </c>
      <c r="D60" s="8">
        <f t="shared" si="11"/>
        <v>62.002556691863056</v>
      </c>
      <c r="E60" s="8">
        <f t="shared" si="11"/>
        <v>57.70976908253584</v>
      </c>
      <c r="F60" s="8">
        <f t="shared" si="11"/>
        <v>85.70547099958866</v>
      </c>
      <c r="G60" s="9">
        <f t="shared" si="11"/>
        <v>94.05940594059405</v>
      </c>
      <c r="H60" s="8">
        <f t="shared" si="11"/>
        <v>54.06342676743519</v>
      </c>
      <c r="I60" s="8">
        <f t="shared" si="11"/>
        <v>33.11520228019661</v>
      </c>
      <c r="J60" s="8">
        <f t="shared" si="11"/>
        <v>68.69072520866757</v>
      </c>
      <c r="K60" s="8">
        <f t="shared" si="11"/>
        <v>66.14557889594529</v>
      </c>
      <c r="L60" s="8">
        <f t="shared" si="11"/>
        <v>86.11632270168855</v>
      </c>
      <c r="M60" s="9">
        <f t="shared" si="11"/>
        <v>87.21227621483376</v>
      </c>
    </row>
    <row r="61" spans="1:13" ht="15" customHeight="1">
      <c r="A61" s="109" t="s">
        <v>26</v>
      </c>
      <c r="B61" s="40">
        <v>68380</v>
      </c>
      <c r="C61" s="43">
        <v>6685</v>
      </c>
      <c r="D61" s="43">
        <v>61695</v>
      </c>
      <c r="E61" s="43">
        <v>41963</v>
      </c>
      <c r="F61" s="43">
        <v>16756</v>
      </c>
      <c r="G61" s="57">
        <v>2976</v>
      </c>
      <c r="H61" s="66">
        <v>102366</v>
      </c>
      <c r="I61" s="66">
        <v>18688</v>
      </c>
      <c r="J61" s="66">
        <v>83678</v>
      </c>
      <c r="K61" s="66">
        <v>63979</v>
      </c>
      <c r="L61" s="66">
        <v>17968</v>
      </c>
      <c r="M61" s="72">
        <v>1731</v>
      </c>
    </row>
    <row r="62" spans="1:13" ht="15" customHeight="1">
      <c r="A62" s="109" t="s">
        <v>9</v>
      </c>
      <c r="B62" s="3">
        <f>+B61/$B$61*100</f>
        <v>100</v>
      </c>
      <c r="C62" s="8">
        <f>+C61/$B$61*100</f>
        <v>9.776250365603978</v>
      </c>
      <c r="D62" s="8">
        <f>+D61/$B$61*100</f>
        <v>90.22374963439603</v>
      </c>
      <c r="E62" s="8">
        <f>E61/D61*100</f>
        <v>68.01685711970175</v>
      </c>
      <c r="F62" s="8">
        <f>F61/D61*100</f>
        <v>27.159413242564227</v>
      </c>
      <c r="G62" s="9">
        <f>G61/D61*100</f>
        <v>4.823729637734014</v>
      </c>
      <c r="H62" s="10">
        <f aca="true" t="shared" si="12" ref="H62:M62">+H61/$H$61*100</f>
        <v>100</v>
      </c>
      <c r="I62" s="8">
        <f t="shared" si="12"/>
        <v>18.256061582947464</v>
      </c>
      <c r="J62" s="8">
        <f t="shared" si="12"/>
        <v>81.74393841705255</v>
      </c>
      <c r="K62" s="8">
        <f t="shared" si="12"/>
        <v>62.50024422171424</v>
      </c>
      <c r="L62" s="8">
        <f t="shared" si="12"/>
        <v>17.55270304593322</v>
      </c>
      <c r="M62" s="9">
        <f t="shared" si="12"/>
        <v>1.6909911494050758</v>
      </c>
    </row>
    <row r="63" spans="1:13" ht="15" customHeight="1">
      <c r="A63" s="109" t="s">
        <v>27</v>
      </c>
      <c r="B63" s="12">
        <f aca="true" t="shared" si="13" ref="B63:M63">+B61/B7</f>
        <v>1.1769160599645445</v>
      </c>
      <c r="C63" s="8">
        <f t="shared" si="13"/>
        <v>0.3022561830266311</v>
      </c>
      <c r="D63" s="8">
        <f t="shared" si="13"/>
        <v>1.7145120053357048</v>
      </c>
      <c r="E63" s="8">
        <f t="shared" si="13"/>
        <v>1.370578436816148</v>
      </c>
      <c r="F63" s="8">
        <f t="shared" si="13"/>
        <v>3.446318387494858</v>
      </c>
      <c r="G63" s="9">
        <f t="shared" si="13"/>
        <v>5.893069306930693</v>
      </c>
      <c r="H63" s="8">
        <f t="shared" si="13"/>
        <v>1.2241222615517076</v>
      </c>
      <c r="I63" s="8">
        <f t="shared" si="13"/>
        <v>0.5435244161358811</v>
      </c>
      <c r="J63" s="8">
        <f t="shared" si="13"/>
        <v>1.6993562275339655</v>
      </c>
      <c r="K63" s="8">
        <f t="shared" si="13"/>
        <v>1.488333682276037</v>
      </c>
      <c r="L63" s="8">
        <f t="shared" si="13"/>
        <v>3.064642674398772</v>
      </c>
      <c r="M63" s="9">
        <f t="shared" si="13"/>
        <v>4.427109974424552</v>
      </c>
    </row>
    <row r="64" spans="1:13" ht="6.75" customHeight="1">
      <c r="A64" s="16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21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ht="15" customHeight="1">
      <c r="A66" s="109" t="s">
        <v>29</v>
      </c>
      <c r="B66" s="40">
        <v>20516</v>
      </c>
      <c r="C66" s="43">
        <v>6071</v>
      </c>
      <c r="D66" s="43">
        <v>14445</v>
      </c>
      <c r="E66" s="43">
        <v>11901</v>
      </c>
      <c r="F66" s="43">
        <v>2265</v>
      </c>
      <c r="G66" s="57">
        <v>279</v>
      </c>
      <c r="H66" s="66">
        <v>24253</v>
      </c>
      <c r="I66" s="66">
        <v>7604</v>
      </c>
      <c r="J66" s="66">
        <v>16649</v>
      </c>
      <c r="K66" s="66">
        <v>14120</v>
      </c>
      <c r="L66" s="66">
        <v>2361</v>
      </c>
      <c r="M66" s="72">
        <v>168</v>
      </c>
    </row>
    <row r="67" spans="1:13" ht="15" customHeight="1">
      <c r="A67" s="109" t="s">
        <v>11</v>
      </c>
      <c r="B67" s="12">
        <f aca="true" t="shared" si="14" ref="B67:M67">+B66/B7*100</f>
        <v>35.31092408048055</v>
      </c>
      <c r="C67" s="8">
        <f t="shared" si="14"/>
        <v>27.44947325586653</v>
      </c>
      <c r="D67" s="8">
        <f t="shared" si="14"/>
        <v>40.142841262783456</v>
      </c>
      <c r="E67" s="8">
        <f t="shared" si="14"/>
        <v>38.87056210601953</v>
      </c>
      <c r="F67" s="8">
        <f t="shared" si="14"/>
        <v>46.58576717400247</v>
      </c>
      <c r="G67" s="9">
        <f t="shared" si="14"/>
        <v>55.24752475247525</v>
      </c>
      <c r="H67" s="8">
        <f t="shared" si="14"/>
        <v>29.0024394910552</v>
      </c>
      <c r="I67" s="8">
        <f t="shared" si="14"/>
        <v>22.115580374022045</v>
      </c>
      <c r="J67" s="8">
        <f t="shared" si="14"/>
        <v>33.81125484860178</v>
      </c>
      <c r="K67" s="8">
        <f t="shared" si="14"/>
        <v>32.84713983297276</v>
      </c>
      <c r="L67" s="8">
        <f t="shared" si="14"/>
        <v>40.269486610950025</v>
      </c>
      <c r="M67" s="9">
        <f t="shared" si="14"/>
        <v>42.96675191815857</v>
      </c>
    </row>
    <row r="68" spans="1:13" ht="15" customHeight="1">
      <c r="A68" s="109" t="s">
        <v>30</v>
      </c>
      <c r="B68" s="40">
        <v>44033</v>
      </c>
      <c r="C68" s="43">
        <v>11117</v>
      </c>
      <c r="D68" s="43">
        <v>32916</v>
      </c>
      <c r="E68" s="43">
        <v>25599</v>
      </c>
      <c r="F68" s="43">
        <v>6269</v>
      </c>
      <c r="G68" s="57">
        <v>1048</v>
      </c>
      <c r="H68" s="66">
        <v>55496</v>
      </c>
      <c r="I68" s="66">
        <v>15551</v>
      </c>
      <c r="J68" s="66">
        <v>39945</v>
      </c>
      <c r="K68" s="66">
        <v>32671</v>
      </c>
      <c r="L68" s="66">
        <v>6741</v>
      </c>
      <c r="M68" s="72">
        <v>533</v>
      </c>
    </row>
    <row r="69" spans="1:13" ht="15" customHeight="1">
      <c r="A69" s="109" t="s">
        <v>13</v>
      </c>
      <c r="B69" s="3">
        <f>+B68/$B$68*100</f>
        <v>100</v>
      </c>
      <c r="C69" s="8">
        <f>+C68/$B$68*100</f>
        <v>25.246973860513705</v>
      </c>
      <c r="D69" s="8">
        <f>+D68/$B$68*100</f>
        <v>74.7530261394863</v>
      </c>
      <c r="E69" s="8">
        <f>E68/D68*100</f>
        <v>77.7706890266132</v>
      </c>
      <c r="F69" s="8">
        <f>F68/D68*100</f>
        <v>19.04544902175234</v>
      </c>
      <c r="G69" s="9">
        <f>G68/D68*100</f>
        <v>3.183861951634463</v>
      </c>
      <c r="H69" s="10">
        <f>+H68/$H$68*100</f>
        <v>100</v>
      </c>
      <c r="I69" s="8">
        <f>+I68/$H$68*100</f>
        <v>28.021839411849502</v>
      </c>
      <c r="J69" s="8">
        <f>+J68/$H$68*100</f>
        <v>71.9781605881505</v>
      </c>
      <c r="K69" s="8">
        <f>K68/J68*100</f>
        <v>81.7899611966454</v>
      </c>
      <c r="L69" s="8">
        <f>L68/J68*100</f>
        <v>16.875704093128054</v>
      </c>
      <c r="M69" s="9">
        <f>M68/J68*100</f>
        <v>1.3343347102265615</v>
      </c>
    </row>
    <row r="70" spans="1:13" ht="15" customHeight="1">
      <c r="A70" s="109" t="s">
        <v>38</v>
      </c>
      <c r="B70" s="12">
        <f aca="true" t="shared" si="15" ref="B70:M70">+B68/B7</f>
        <v>0.7578699161804444</v>
      </c>
      <c r="C70" s="8">
        <f t="shared" si="15"/>
        <v>0.5026450241895375</v>
      </c>
      <c r="D70" s="8">
        <f t="shared" si="15"/>
        <v>0.9147398843930635</v>
      </c>
      <c r="E70" s="8">
        <f t="shared" si="15"/>
        <v>0.8361041251592253</v>
      </c>
      <c r="F70" s="8">
        <f t="shared" si="15"/>
        <v>1.2893870835047305</v>
      </c>
      <c r="G70" s="9">
        <f t="shared" si="15"/>
        <v>2.0752475247524753</v>
      </c>
      <c r="H70" s="8">
        <f t="shared" si="15"/>
        <v>0.6636372333301445</v>
      </c>
      <c r="I70" s="8">
        <f t="shared" si="15"/>
        <v>0.45228746764389377</v>
      </c>
      <c r="J70" s="8">
        <f t="shared" si="15"/>
        <v>0.8112142320424037</v>
      </c>
      <c r="K70" s="8">
        <f t="shared" si="15"/>
        <v>0.7600204713052784</v>
      </c>
      <c r="L70" s="8">
        <f t="shared" si="15"/>
        <v>1.1497526863380523</v>
      </c>
      <c r="M70" s="9">
        <f t="shared" si="15"/>
        <v>1.3631713554987213</v>
      </c>
    </row>
    <row r="71" spans="1:13" ht="12" customHeight="1">
      <c r="A71" s="16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21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ht="15" customHeight="1">
      <c r="A73" s="109" t="s">
        <v>29</v>
      </c>
      <c r="B73" s="3">
        <v>44171</v>
      </c>
      <c r="C73" s="4">
        <v>13590</v>
      </c>
      <c r="D73" s="4">
        <v>30581</v>
      </c>
      <c r="E73" s="4">
        <v>25797</v>
      </c>
      <c r="F73" s="4">
        <v>4325</v>
      </c>
      <c r="G73" s="5">
        <v>459</v>
      </c>
      <c r="H73" s="66">
        <v>53076</v>
      </c>
      <c r="I73" s="66">
        <v>17796</v>
      </c>
      <c r="J73" s="66">
        <v>35280</v>
      </c>
      <c r="K73" s="66">
        <v>30463</v>
      </c>
      <c r="L73" s="66">
        <v>4507</v>
      </c>
      <c r="M73" s="72">
        <v>310</v>
      </c>
    </row>
    <row r="74" spans="1:13" ht="15" customHeight="1">
      <c r="A74" s="109" t="s">
        <v>32</v>
      </c>
      <c r="B74" s="12">
        <f aca="true" t="shared" si="16" ref="B74:M74">+B73/B7*100</f>
        <v>76.02450904459475</v>
      </c>
      <c r="C74" s="8">
        <f t="shared" si="16"/>
        <v>61.44594655694714</v>
      </c>
      <c r="D74" s="8">
        <f t="shared" si="16"/>
        <v>84.98499333036905</v>
      </c>
      <c r="E74" s="8">
        <f t="shared" si="16"/>
        <v>84.25711206192638</v>
      </c>
      <c r="F74" s="8">
        <f t="shared" si="16"/>
        <v>88.95516248457425</v>
      </c>
      <c r="G74" s="9">
        <f t="shared" si="16"/>
        <v>90.89108910891089</v>
      </c>
      <c r="H74" s="8">
        <f t="shared" si="16"/>
        <v>63.469817277336645</v>
      </c>
      <c r="I74" s="8">
        <f t="shared" si="16"/>
        <v>51.758136288281996</v>
      </c>
      <c r="J74" s="8">
        <f t="shared" si="16"/>
        <v>71.64761073089498</v>
      </c>
      <c r="K74" s="8">
        <f t="shared" si="16"/>
        <v>70.86561053341708</v>
      </c>
      <c r="L74" s="8">
        <f t="shared" si="16"/>
        <v>76.87190857922566</v>
      </c>
      <c r="M74" s="9">
        <f t="shared" si="16"/>
        <v>79.28388746803068</v>
      </c>
    </row>
    <row r="75" spans="1:13" ht="15" customHeight="1">
      <c r="A75" s="109" t="s">
        <v>57</v>
      </c>
      <c r="B75" s="3">
        <v>358098</v>
      </c>
      <c r="C75" s="4">
        <v>77362</v>
      </c>
      <c r="D75" s="4">
        <v>280736</v>
      </c>
      <c r="E75" s="4">
        <v>216419</v>
      </c>
      <c r="F75" s="4">
        <v>55936</v>
      </c>
      <c r="G75" s="5">
        <v>8381</v>
      </c>
      <c r="H75" s="66">
        <v>303380</v>
      </c>
      <c r="I75" s="66">
        <v>82730</v>
      </c>
      <c r="J75" s="66">
        <v>220650</v>
      </c>
      <c r="K75" s="66">
        <v>180139</v>
      </c>
      <c r="L75" s="66">
        <v>37259</v>
      </c>
      <c r="M75" s="72">
        <v>3252</v>
      </c>
    </row>
    <row r="76" spans="1:13" ht="15" customHeight="1">
      <c r="A76" s="109" t="s">
        <v>9</v>
      </c>
      <c r="B76" s="3">
        <f>+B75/$B$75*100</f>
        <v>100</v>
      </c>
      <c r="C76" s="8">
        <f>+C75/$B$75*100</f>
        <v>21.603583376617575</v>
      </c>
      <c r="D76" s="8">
        <f>+D75/$B$75*100</f>
        <v>78.39641662338242</v>
      </c>
      <c r="E76" s="8">
        <f>E75/D75*100</f>
        <v>77.08986378661803</v>
      </c>
      <c r="F76" s="8">
        <f>F75/D75*100</f>
        <v>19.924769178160265</v>
      </c>
      <c r="G76" s="9">
        <f>G75/D75*100</f>
        <v>2.985367035221703</v>
      </c>
      <c r="H76" s="10">
        <f>+H75/$H$75*100</f>
        <v>100</v>
      </c>
      <c r="I76" s="8">
        <f>+I75/$H$75*100</f>
        <v>27.269431076537675</v>
      </c>
      <c r="J76" s="8">
        <f>+J75/$H$75*100</f>
        <v>72.73056892346233</v>
      </c>
      <c r="K76" s="8">
        <f>K75/J75*100</f>
        <v>81.64015409018808</v>
      </c>
      <c r="L76" s="8">
        <f>L75/J75*100</f>
        <v>16.88601858146386</v>
      </c>
      <c r="M76" s="9">
        <f>M75/J75*100</f>
        <v>1.4738273283480625</v>
      </c>
    </row>
    <row r="77" spans="1:13" ht="15" customHeight="1">
      <c r="A77" s="109" t="s">
        <v>39</v>
      </c>
      <c r="B77" s="12">
        <f aca="true" t="shared" si="17" ref="B77:M77">+B75/B7</f>
        <v>6.163370682088088</v>
      </c>
      <c r="C77" s="8">
        <f t="shared" si="17"/>
        <v>3.497852330786273</v>
      </c>
      <c r="D77" s="8">
        <f t="shared" si="17"/>
        <v>7.801689639839929</v>
      </c>
      <c r="E77" s="8">
        <f t="shared" si="17"/>
        <v>7.068589345788287</v>
      </c>
      <c r="F77" s="8">
        <f t="shared" si="17"/>
        <v>11.504730563554093</v>
      </c>
      <c r="G77" s="9">
        <f t="shared" si="17"/>
        <v>16.596039603960396</v>
      </c>
      <c r="H77" s="8">
        <f t="shared" si="17"/>
        <v>3.627905864345164</v>
      </c>
      <c r="I77" s="8">
        <f t="shared" si="17"/>
        <v>2.406130936800163</v>
      </c>
      <c r="J77" s="8">
        <f t="shared" si="17"/>
        <v>4.481021912633781</v>
      </c>
      <c r="K77" s="8">
        <f t="shared" si="17"/>
        <v>4.190545979016912</v>
      </c>
      <c r="L77" s="8">
        <f t="shared" si="17"/>
        <v>6.354937745181648</v>
      </c>
      <c r="M77" s="9">
        <f t="shared" si="17"/>
        <v>8.317135549872123</v>
      </c>
    </row>
    <row r="78" spans="1:13" ht="6.75" customHeight="1">
      <c r="A78" s="16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21" t="s">
        <v>60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09" t="s">
        <v>29</v>
      </c>
      <c r="B80" s="40">
        <v>20728</v>
      </c>
      <c r="C80" s="43">
        <v>5063</v>
      </c>
      <c r="D80" s="43">
        <v>15665</v>
      </c>
      <c r="E80" s="43">
        <v>12583</v>
      </c>
      <c r="F80" s="43">
        <v>2772</v>
      </c>
      <c r="G80" s="57">
        <v>310</v>
      </c>
      <c r="H80" s="66">
        <v>32193</v>
      </c>
      <c r="I80" s="66">
        <v>9161</v>
      </c>
      <c r="J80" s="66">
        <v>23032</v>
      </c>
      <c r="K80" s="66">
        <v>19481</v>
      </c>
      <c r="L80" s="66">
        <v>3323</v>
      </c>
      <c r="M80" s="72">
        <v>228</v>
      </c>
    </row>
    <row r="81" spans="1:13" ht="15" customHeight="1">
      <c r="A81" s="109" t="s">
        <v>32</v>
      </c>
      <c r="B81" s="12">
        <f aca="true" t="shared" si="18" ref="B81:M81">+B80/B7*100</f>
        <v>35.67580592416654</v>
      </c>
      <c r="C81" s="8">
        <f t="shared" si="18"/>
        <v>22.89189311389429</v>
      </c>
      <c r="D81" s="8">
        <f t="shared" si="18"/>
        <v>43.533236994219656</v>
      </c>
      <c r="E81" s="8">
        <f t="shared" si="18"/>
        <v>41.09808276447725</v>
      </c>
      <c r="F81" s="8">
        <f t="shared" si="18"/>
        <v>57.01357466063348</v>
      </c>
      <c r="G81" s="9">
        <f t="shared" si="18"/>
        <v>61.386138613861384</v>
      </c>
      <c r="H81" s="8">
        <f t="shared" si="18"/>
        <v>38.49732134315508</v>
      </c>
      <c r="I81" s="8">
        <f t="shared" si="18"/>
        <v>26.643981037140446</v>
      </c>
      <c r="J81" s="8">
        <f t="shared" si="18"/>
        <v>46.77402977193802</v>
      </c>
      <c r="K81" s="8">
        <f t="shared" si="18"/>
        <v>45.31835205992509</v>
      </c>
      <c r="L81" s="8">
        <f t="shared" si="18"/>
        <v>56.67746887259082</v>
      </c>
      <c r="M81" s="9">
        <f t="shared" si="18"/>
        <v>58.31202046035806</v>
      </c>
    </row>
    <row r="82" spans="1:13" ht="15" customHeight="1">
      <c r="A82" s="109" t="s">
        <v>33</v>
      </c>
      <c r="B82" s="40">
        <v>72053</v>
      </c>
      <c r="C82" s="43">
        <v>14111</v>
      </c>
      <c r="D82" s="43">
        <v>57942</v>
      </c>
      <c r="E82" s="43">
        <v>42842</v>
      </c>
      <c r="F82" s="43">
        <v>12877</v>
      </c>
      <c r="G82" s="57">
        <v>2223</v>
      </c>
      <c r="H82" s="66">
        <v>134890</v>
      </c>
      <c r="I82" s="66">
        <v>31192</v>
      </c>
      <c r="J82" s="66">
        <v>103698</v>
      </c>
      <c r="K82" s="66">
        <v>83414</v>
      </c>
      <c r="L82" s="66">
        <v>18528</v>
      </c>
      <c r="M82" s="72">
        <v>1756</v>
      </c>
    </row>
    <row r="83" spans="1:13" ht="15" customHeight="1">
      <c r="A83" s="109" t="s">
        <v>9</v>
      </c>
      <c r="B83" s="3">
        <f>+B82/$B$82*100</f>
        <v>100</v>
      </c>
      <c r="C83" s="8">
        <f>+C82/$B$82*100</f>
        <v>19.584194967593298</v>
      </c>
      <c r="D83" s="8">
        <f>+D82/$B$82*100</f>
        <v>80.4158050324067</v>
      </c>
      <c r="E83" s="8">
        <f>E82/D82*100</f>
        <v>73.9394566980774</v>
      </c>
      <c r="F83" s="8">
        <f>F82/D82*100</f>
        <v>22.22394808601705</v>
      </c>
      <c r="G83" s="9">
        <f>G82/D82*100</f>
        <v>3.836595215905561</v>
      </c>
      <c r="H83" s="10">
        <f>+H82/$H$82*100</f>
        <v>100</v>
      </c>
      <c r="I83" s="8">
        <f>+I82/$H$82*100</f>
        <v>23.124026984950703</v>
      </c>
      <c r="J83" s="8">
        <f>+J82/$H$82*100</f>
        <v>76.8759730150493</v>
      </c>
      <c r="K83" s="8">
        <f>K82/J82*100</f>
        <v>80.43935273582903</v>
      </c>
      <c r="L83" s="8">
        <f>L82/J82*100</f>
        <v>17.86726841404849</v>
      </c>
      <c r="M83" s="9">
        <f>M82/J82*100</f>
        <v>1.693378850122471</v>
      </c>
    </row>
    <row r="84" spans="1:13" ht="15" customHeight="1">
      <c r="A84" s="110" t="s">
        <v>40</v>
      </c>
      <c r="B84" s="22">
        <f aca="true" t="shared" si="19" ref="B84:M84">+B82/B7</f>
        <v>1.2401335605239152</v>
      </c>
      <c r="C84" s="23">
        <f t="shared" si="19"/>
        <v>0.6380160057874034</v>
      </c>
      <c r="D84" s="23">
        <f t="shared" si="19"/>
        <v>1.6102156514006225</v>
      </c>
      <c r="E84" s="23">
        <f t="shared" si="19"/>
        <v>1.399287977267531</v>
      </c>
      <c r="F84" s="23">
        <f t="shared" si="19"/>
        <v>2.648498560263266</v>
      </c>
      <c r="G84" s="24">
        <f t="shared" si="19"/>
        <v>4.401980198019802</v>
      </c>
      <c r="H84" s="23">
        <f t="shared" si="19"/>
        <v>1.6130536688032144</v>
      </c>
      <c r="I84" s="23">
        <f t="shared" si="19"/>
        <v>0.9071925079254283</v>
      </c>
      <c r="J84" s="23">
        <f t="shared" si="19"/>
        <v>2.1059279868402347</v>
      </c>
      <c r="K84" s="23">
        <f t="shared" si="19"/>
        <v>1.9404471119175564</v>
      </c>
      <c r="L84" s="23">
        <f t="shared" si="19"/>
        <v>3.1601569162544774</v>
      </c>
      <c r="M84" s="24">
        <f t="shared" si="19"/>
        <v>4.491048593350383</v>
      </c>
    </row>
    <row r="85" spans="1:13" ht="15" customHeight="1">
      <c r="A85" s="134" t="s">
        <v>43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H5:H6"/>
    <mergeCell ref="A3:E3"/>
    <mergeCell ref="I5:I6"/>
    <mergeCell ref="J5:M5"/>
    <mergeCell ref="A45:M45"/>
    <mergeCell ref="A85:M85"/>
  </mergeCells>
  <printOptions/>
  <pageMargins left="1" right="0.75" top="1" bottom="1" header="0.5" footer="0.5"/>
  <pageSetup firstPageNumber="33" useFirstPageNumber="1" horizontalDpi="600" verticalDpi="600" orientation="portrait" r:id="rId1"/>
  <headerFooter alignWithMargins="0">
    <oddFooter xml:space="preserve">&amp;L&amp;"Arial Narrow,Regular"&amp;9Zila Series : Rangpur&amp;C&amp;"Arial Narrow,Regular"&amp;P&amp;R&amp;9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1" sqref="A1:M1"/>
    </sheetView>
  </sheetViews>
  <sheetFormatPr defaultColWidth="9.140625" defaultRowHeight="15" customHeight="1"/>
  <cols>
    <col min="1" max="1" width="22.00390625" style="33" customWidth="1"/>
    <col min="2" max="4" width="5.57421875" style="33" customWidth="1"/>
    <col min="5" max="5" width="5.140625" style="33" customWidth="1"/>
    <col min="6" max="6" width="5.28125" style="33" customWidth="1"/>
    <col min="7" max="7" width="6.00390625" style="33" customWidth="1"/>
    <col min="8" max="9" width="5.57421875" style="33" customWidth="1"/>
    <col min="10" max="10" width="5.00390625" style="33" customWidth="1"/>
    <col min="11" max="12" width="5.28125" style="33" customWidth="1"/>
    <col min="13" max="13" width="5.00390625" style="33" customWidth="1"/>
    <col min="14" max="16384" width="9.140625" style="33" customWidth="1"/>
  </cols>
  <sheetData>
    <row r="1" spans="1:13" ht="15" customHeight="1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2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6.5" customHeight="1">
      <c r="A3" s="116" t="s">
        <v>64</v>
      </c>
      <c r="B3" s="116"/>
      <c r="C3" s="116"/>
      <c r="D3" s="116"/>
      <c r="E3" s="116"/>
      <c r="F3" s="61"/>
      <c r="G3" s="62" t="s">
        <v>71</v>
      </c>
      <c r="H3" s="62"/>
      <c r="I3" s="62"/>
      <c r="J3" s="62"/>
      <c r="K3" s="61" t="s">
        <v>0</v>
      </c>
      <c r="L3" s="61"/>
      <c r="M3" s="86"/>
    </row>
    <row r="4" spans="1:13" ht="15" customHeight="1">
      <c r="A4" s="128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ht="15" customHeight="1">
      <c r="A5" s="129"/>
      <c r="B5" s="126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ht="22.5" customHeight="1">
      <c r="A6" s="130"/>
      <c r="B6" s="126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5" t="s">
        <v>8</v>
      </c>
      <c r="B7" s="40">
        <v>71821</v>
      </c>
      <c r="C7" s="43">
        <v>21340</v>
      </c>
      <c r="D7" s="43">
        <v>50481</v>
      </c>
      <c r="E7" s="43">
        <v>39653</v>
      </c>
      <c r="F7" s="43">
        <v>9765</v>
      </c>
      <c r="G7" s="57">
        <v>1063</v>
      </c>
      <c r="H7" s="65">
        <v>98096</v>
      </c>
      <c r="I7" s="65">
        <v>32567</v>
      </c>
      <c r="J7" s="65">
        <v>65529</v>
      </c>
      <c r="K7" s="65">
        <v>53495</v>
      </c>
      <c r="L7" s="65">
        <v>11163</v>
      </c>
      <c r="M7" s="71">
        <v>871</v>
      </c>
    </row>
    <row r="8" spans="1:13" ht="15" customHeight="1">
      <c r="A8" s="105" t="s">
        <v>9</v>
      </c>
      <c r="B8" s="3">
        <f>+B7/$B$7*100</f>
        <v>100</v>
      </c>
      <c r="C8" s="8">
        <f>+C7/$B$7*100</f>
        <v>29.712758106960358</v>
      </c>
      <c r="D8" s="8">
        <f>+D7/$B$7*100</f>
        <v>70.28724189303965</v>
      </c>
      <c r="E8" s="8">
        <f>E7/D7*100</f>
        <v>78.55034567461024</v>
      </c>
      <c r="F8" s="8">
        <f>F7/D7*100</f>
        <v>19.34391157068996</v>
      </c>
      <c r="G8" s="9">
        <f>G7/D7*100</f>
        <v>2.105742754699788</v>
      </c>
      <c r="H8" s="10">
        <f>+H7/$H$7*100</f>
        <v>100</v>
      </c>
      <c r="I8" s="8">
        <f>+I7/$H$7*100</f>
        <v>33.19911107486544</v>
      </c>
      <c r="J8" s="8">
        <f>+J7/$H$7*100</f>
        <v>66.80088892513456</v>
      </c>
      <c r="K8" s="8">
        <f>K7/J7*100</f>
        <v>81.63561171389766</v>
      </c>
      <c r="L8" s="8">
        <f>L7/J7*100</f>
        <v>17.035205786750904</v>
      </c>
      <c r="M8" s="9">
        <f>M7/J7*100</f>
        <v>1.3291824993514323</v>
      </c>
    </row>
    <row r="9" spans="1:13" ht="13.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ht="15" customHeight="1">
      <c r="A11" s="36" t="s">
        <v>10</v>
      </c>
      <c r="B11" s="40">
        <v>40984</v>
      </c>
      <c r="C11" s="43">
        <v>15718</v>
      </c>
      <c r="D11" s="43">
        <v>25266</v>
      </c>
      <c r="E11" s="43">
        <v>18475</v>
      </c>
      <c r="F11" s="43">
        <v>6047</v>
      </c>
      <c r="G11" s="57">
        <v>744</v>
      </c>
      <c r="H11" s="65">
        <v>60702</v>
      </c>
      <c r="I11" s="65">
        <v>29003</v>
      </c>
      <c r="J11" s="65">
        <v>31699</v>
      </c>
      <c r="K11" s="65">
        <v>24288</v>
      </c>
      <c r="L11" s="65">
        <v>6778</v>
      </c>
      <c r="M11" s="72">
        <v>633</v>
      </c>
    </row>
    <row r="12" spans="1:13" ht="15" customHeight="1">
      <c r="A12" s="105" t="s">
        <v>9</v>
      </c>
      <c r="B12" s="3">
        <f>+B11/$B$11*100</f>
        <v>100</v>
      </c>
      <c r="C12" s="8">
        <f>+C11/$B$11*100</f>
        <v>38.35155182510248</v>
      </c>
      <c r="D12" s="8">
        <f>+D11/$B$11*100</f>
        <v>61.64844817489752</v>
      </c>
      <c r="E12" s="8">
        <f>E11/D11*100</f>
        <v>73.12198211034591</v>
      </c>
      <c r="F12" s="8">
        <f>F11/D11*100</f>
        <v>23.933349164885616</v>
      </c>
      <c r="G12" s="9">
        <f>G11/D11*100</f>
        <v>2.9446687247684635</v>
      </c>
      <c r="H12" s="6">
        <f>+H11/$H$11*100</f>
        <v>100</v>
      </c>
      <c r="I12" s="14">
        <f>+I11/$H$11*100</f>
        <v>47.779315343810744</v>
      </c>
      <c r="J12" s="14">
        <f>+J11/$H$11*100</f>
        <v>52.220684656189256</v>
      </c>
      <c r="K12" s="8">
        <f>K11/J11*100</f>
        <v>76.6207135871794</v>
      </c>
      <c r="L12" s="8">
        <f>L11/J11*100</f>
        <v>21.382377992996624</v>
      </c>
      <c r="M12" s="9">
        <f>M11/J11*100</f>
        <v>1.9969084198239693</v>
      </c>
    </row>
    <row r="13" spans="1:13" ht="15" customHeight="1">
      <c r="A13" s="105" t="s">
        <v>11</v>
      </c>
      <c r="B13" s="12">
        <f aca="true" t="shared" si="0" ref="B13:M13">+B11/B7*100</f>
        <v>57.064089890143556</v>
      </c>
      <c r="C13" s="8">
        <f t="shared" si="0"/>
        <v>73.65510777881912</v>
      </c>
      <c r="D13" s="8">
        <f t="shared" si="0"/>
        <v>50.05051405479289</v>
      </c>
      <c r="E13" s="8">
        <f t="shared" si="0"/>
        <v>46.59168284871258</v>
      </c>
      <c r="F13" s="8">
        <f t="shared" si="0"/>
        <v>61.92524321556579</v>
      </c>
      <c r="G13" s="9">
        <f t="shared" si="0"/>
        <v>69.99059266227657</v>
      </c>
      <c r="H13" s="8">
        <f t="shared" si="0"/>
        <v>61.88019898874572</v>
      </c>
      <c r="I13" s="8">
        <f t="shared" si="0"/>
        <v>89.05640679215156</v>
      </c>
      <c r="J13" s="8">
        <f t="shared" si="0"/>
        <v>48.37400235010453</v>
      </c>
      <c r="K13" s="8">
        <f t="shared" si="0"/>
        <v>45.40237405364987</v>
      </c>
      <c r="L13" s="8">
        <f t="shared" si="0"/>
        <v>60.71844486249216</v>
      </c>
      <c r="M13" s="9">
        <f t="shared" si="0"/>
        <v>72.67508610792193</v>
      </c>
    </row>
    <row r="14" spans="1:13" ht="13.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ht="15" customHeight="1">
      <c r="A15" s="36" t="s">
        <v>12</v>
      </c>
      <c r="B15" s="40">
        <v>22962</v>
      </c>
      <c r="C15" s="43">
        <v>233</v>
      </c>
      <c r="D15" s="43">
        <v>22729</v>
      </c>
      <c r="E15" s="43">
        <v>18748</v>
      </c>
      <c r="F15" s="43">
        <v>3662</v>
      </c>
      <c r="G15" s="57">
        <v>319</v>
      </c>
      <c r="H15" s="65">
        <v>32536</v>
      </c>
      <c r="I15" s="65">
        <v>209</v>
      </c>
      <c r="J15" s="65">
        <v>32327</v>
      </c>
      <c r="K15" s="65">
        <v>27743</v>
      </c>
      <c r="L15" s="65">
        <v>4350</v>
      </c>
      <c r="M15" s="72">
        <v>234</v>
      </c>
    </row>
    <row r="16" spans="1:13" ht="15" customHeight="1">
      <c r="A16" s="105" t="s">
        <v>13</v>
      </c>
      <c r="B16" s="3">
        <v>100</v>
      </c>
      <c r="C16" s="8">
        <f>C15/B15*100</f>
        <v>1.0147199721278635</v>
      </c>
      <c r="D16" s="8">
        <f>D15/B15*100</f>
        <v>98.98528002787214</v>
      </c>
      <c r="E16" s="8">
        <f>E15/D15*100</f>
        <v>82.48493114523296</v>
      </c>
      <c r="F16" s="8">
        <f>F15/D15*100</f>
        <v>16.11157552026046</v>
      </c>
      <c r="G16" s="9">
        <f>G15/D15*100</f>
        <v>1.4034933345065776</v>
      </c>
      <c r="H16" s="6">
        <f>+H15/$H$15*100</f>
        <v>100</v>
      </c>
      <c r="I16" s="14">
        <f>+I15/$H$15*100</f>
        <v>0.6423653798868946</v>
      </c>
      <c r="J16" s="14">
        <f>+J15/$H$15*100</f>
        <v>99.3576346201131</v>
      </c>
      <c r="K16" s="8">
        <f>K15/J15*100</f>
        <v>85.819902867572</v>
      </c>
      <c r="L16" s="8">
        <f>L15/J15*100</f>
        <v>13.456244006557986</v>
      </c>
      <c r="M16" s="9">
        <f>M15/J15*100</f>
        <v>0.7238531258700158</v>
      </c>
    </row>
    <row r="17" spans="1:13" ht="15" customHeight="1">
      <c r="A17" s="105" t="s">
        <v>11</v>
      </c>
      <c r="B17" s="12">
        <f aca="true" t="shared" si="1" ref="B17:M17">+B15/B7*100</f>
        <v>31.97115049915763</v>
      </c>
      <c r="C17" s="8">
        <f t="shared" si="1"/>
        <v>1.091846298031865</v>
      </c>
      <c r="D17" s="8">
        <f t="shared" si="1"/>
        <v>45.024860838731406</v>
      </c>
      <c r="E17" s="8">
        <f t="shared" si="1"/>
        <v>47.280155347640786</v>
      </c>
      <c r="F17" s="8">
        <f t="shared" si="1"/>
        <v>37.501280081925245</v>
      </c>
      <c r="G17" s="9">
        <f t="shared" si="1"/>
        <v>30.009407337723427</v>
      </c>
      <c r="H17" s="8">
        <f t="shared" si="1"/>
        <v>33.167509378567935</v>
      </c>
      <c r="I17" s="8">
        <f t="shared" si="1"/>
        <v>0.64175392268247</v>
      </c>
      <c r="J17" s="8">
        <f t="shared" si="1"/>
        <v>49.33235666651406</v>
      </c>
      <c r="K17" s="8">
        <f t="shared" si="1"/>
        <v>51.86092158145621</v>
      </c>
      <c r="L17" s="8">
        <f t="shared" si="1"/>
        <v>38.968019349637196</v>
      </c>
      <c r="M17" s="9">
        <f t="shared" si="1"/>
        <v>26.865671641791046</v>
      </c>
    </row>
    <row r="18" spans="1:13" ht="13.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ht="15" customHeight="1">
      <c r="A19" s="36" t="s">
        <v>14</v>
      </c>
      <c r="B19" s="40">
        <v>7875</v>
      </c>
      <c r="C19" s="43">
        <v>5389</v>
      </c>
      <c r="D19" s="43">
        <v>2486</v>
      </c>
      <c r="E19" s="43">
        <v>2430</v>
      </c>
      <c r="F19" s="43">
        <v>56</v>
      </c>
      <c r="G19" s="57">
        <v>0</v>
      </c>
      <c r="H19" s="65">
        <v>4858</v>
      </c>
      <c r="I19" s="65">
        <v>3355</v>
      </c>
      <c r="J19" s="65">
        <v>1503</v>
      </c>
      <c r="K19" s="65">
        <v>1464</v>
      </c>
      <c r="L19" s="65">
        <v>35</v>
      </c>
      <c r="M19" s="72">
        <v>4</v>
      </c>
    </row>
    <row r="20" spans="1:13" ht="15" customHeight="1">
      <c r="A20" s="105" t="s">
        <v>9</v>
      </c>
      <c r="B20" s="3">
        <f>+B19/$B$19*100</f>
        <v>100</v>
      </c>
      <c r="C20" s="8">
        <f>+C19/$B$19*100</f>
        <v>68.43174603174603</v>
      </c>
      <c r="D20" s="8">
        <f>+D19/$B$19*100</f>
        <v>31.568253968253966</v>
      </c>
      <c r="E20" s="8">
        <f>E19/D19*100</f>
        <v>97.74738535800482</v>
      </c>
      <c r="F20" s="8">
        <f>F19/D19*100</f>
        <v>2.252614641995173</v>
      </c>
      <c r="G20" s="9">
        <f>G19/D19*100</f>
        <v>0</v>
      </c>
      <c r="H20" s="20">
        <f>+H19/$H$19*100</f>
        <v>100</v>
      </c>
      <c r="I20" s="14">
        <f>+I19/$H$19*100</f>
        <v>69.06134211609715</v>
      </c>
      <c r="J20" s="14">
        <f>+J19/$H$19*100</f>
        <v>30.93865788390284</v>
      </c>
      <c r="K20" s="8">
        <f>K19/J19*100</f>
        <v>97.40518962075848</v>
      </c>
      <c r="L20" s="8">
        <f>L19/J19*100</f>
        <v>2.3286759813705924</v>
      </c>
      <c r="M20" s="9">
        <f>M19/J19*100</f>
        <v>0.2661343978709248</v>
      </c>
    </row>
    <row r="21" spans="1:13" ht="15" customHeight="1">
      <c r="A21" s="105" t="s">
        <v>11</v>
      </c>
      <c r="B21" s="12">
        <f aca="true" t="shared" si="2" ref="B21:M21">+B19/B7*100</f>
        <v>10.96475961069882</v>
      </c>
      <c r="C21" s="8">
        <f t="shared" si="2"/>
        <v>25.253045923149013</v>
      </c>
      <c r="D21" s="8">
        <f t="shared" si="2"/>
        <v>4.924625106475704</v>
      </c>
      <c r="E21" s="8">
        <f t="shared" si="2"/>
        <v>6.128161803646635</v>
      </c>
      <c r="F21" s="8">
        <f t="shared" si="2"/>
        <v>0.5734767025089605</v>
      </c>
      <c r="G21" s="9">
        <f t="shared" si="2"/>
        <v>0</v>
      </c>
      <c r="H21" s="8">
        <f t="shared" si="2"/>
        <v>4.952291632686348</v>
      </c>
      <c r="I21" s="8">
        <f t="shared" si="2"/>
        <v>10.301839285165967</v>
      </c>
      <c r="J21" s="8">
        <f t="shared" si="2"/>
        <v>2.2936409833814038</v>
      </c>
      <c r="K21" s="8">
        <f t="shared" si="2"/>
        <v>2.736704364893915</v>
      </c>
      <c r="L21" s="8">
        <f t="shared" si="2"/>
        <v>0.3135357878706441</v>
      </c>
      <c r="M21" s="9">
        <f t="shared" si="2"/>
        <v>0.4592422502870264</v>
      </c>
    </row>
    <row r="22" spans="1:13" ht="13.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9" t="s">
        <v>15</v>
      </c>
      <c r="B23" s="40">
        <v>23543</v>
      </c>
      <c r="C23" s="43">
        <v>12718</v>
      </c>
      <c r="D23" s="43">
        <v>10825</v>
      </c>
      <c r="E23" s="43">
        <v>10675</v>
      </c>
      <c r="F23" s="43">
        <v>131</v>
      </c>
      <c r="G23" s="57">
        <v>19</v>
      </c>
      <c r="H23" s="65">
        <v>44440</v>
      </c>
      <c r="I23" s="65">
        <v>21669</v>
      </c>
      <c r="J23" s="65">
        <v>22771</v>
      </c>
      <c r="K23" s="65">
        <v>21286</v>
      </c>
      <c r="L23" s="65">
        <v>1393</v>
      </c>
      <c r="M23" s="72">
        <v>92</v>
      </c>
    </row>
    <row r="24" spans="1:13" ht="15" customHeight="1">
      <c r="A24" s="105" t="s">
        <v>13</v>
      </c>
      <c r="B24" s="3">
        <f>+B23/$B$23*100</f>
        <v>100</v>
      </c>
      <c r="C24" s="8">
        <f>+C23/$B$23*100</f>
        <v>54.02030327485877</v>
      </c>
      <c r="D24" s="8">
        <f>+D23/$B$23*100</f>
        <v>45.97969672514123</v>
      </c>
      <c r="E24" s="8">
        <f>E23/D23*100</f>
        <v>98.61431870669746</v>
      </c>
      <c r="F24" s="8">
        <f>F23/D23*100</f>
        <v>1.210161662817552</v>
      </c>
      <c r="G24" s="9">
        <f>G23/D23*100</f>
        <v>0.17551963048498845</v>
      </c>
      <c r="H24" s="6">
        <f>+H23/$H$23*100</f>
        <v>100</v>
      </c>
      <c r="I24" s="14">
        <f>+I23/$H$23*100</f>
        <v>48.76012601260126</v>
      </c>
      <c r="J24" s="14">
        <f>+J23/$H$23*100</f>
        <v>51.239873987398745</v>
      </c>
      <c r="K24" s="8">
        <f>K23/J23*100</f>
        <v>93.47854727504283</v>
      </c>
      <c r="L24" s="8">
        <f>L23/J23*100</f>
        <v>6.117430064555795</v>
      </c>
      <c r="M24" s="9">
        <f>M23/J23*100</f>
        <v>0.40402266040138773</v>
      </c>
    </row>
    <row r="25" spans="1:13" ht="15" customHeight="1">
      <c r="A25" s="105" t="s">
        <v>11</v>
      </c>
      <c r="B25" s="12">
        <f aca="true" t="shared" si="3" ref="B25:M25">+B23/B7*100</f>
        <v>32.78010609710252</v>
      </c>
      <c r="C25" s="8">
        <f t="shared" si="3"/>
        <v>59.59700093720712</v>
      </c>
      <c r="D25" s="8">
        <f t="shared" si="3"/>
        <v>21.443711495414117</v>
      </c>
      <c r="E25" s="8">
        <f t="shared" si="3"/>
        <v>26.92104002219252</v>
      </c>
      <c r="F25" s="8">
        <f t="shared" si="3"/>
        <v>1.34152585765489</v>
      </c>
      <c r="G25" s="9">
        <f t="shared" si="3"/>
        <v>1.7873941674506115</v>
      </c>
      <c r="H25" s="8">
        <f t="shared" si="3"/>
        <v>45.302560756809655</v>
      </c>
      <c r="I25" s="8">
        <f t="shared" si="3"/>
        <v>66.5366782325667</v>
      </c>
      <c r="J25" s="8">
        <f t="shared" si="3"/>
        <v>34.74950022127607</v>
      </c>
      <c r="K25" s="8">
        <f t="shared" si="3"/>
        <v>39.790634638751285</v>
      </c>
      <c r="L25" s="8">
        <f t="shared" si="3"/>
        <v>12.478724357251634</v>
      </c>
      <c r="M25" s="9">
        <f t="shared" si="3"/>
        <v>10.562571756601608</v>
      </c>
    </row>
    <row r="26" spans="1:13" ht="13.5" customHeight="1">
      <c r="A26" s="50"/>
      <c r="B26" s="3" t="s">
        <v>35</v>
      </c>
      <c r="C26" s="4" t="s">
        <v>34</v>
      </c>
      <c r="D26" s="4" t="s">
        <v>34</v>
      </c>
      <c r="E26" s="4" t="s">
        <v>34</v>
      </c>
      <c r="F26" s="4" t="s">
        <v>34</v>
      </c>
      <c r="G26" s="5" t="s">
        <v>34</v>
      </c>
      <c r="H26" s="6"/>
      <c r="I26" s="6"/>
      <c r="J26" s="6"/>
      <c r="K26" s="6"/>
      <c r="L26" s="6"/>
      <c r="M26" s="7"/>
    </row>
    <row r="27" spans="1:13" ht="15" customHeight="1">
      <c r="A27" s="49" t="s">
        <v>16</v>
      </c>
      <c r="B27" s="40">
        <v>84294</v>
      </c>
      <c r="C27" s="43">
        <v>2564</v>
      </c>
      <c r="D27" s="43">
        <v>81730</v>
      </c>
      <c r="E27" s="43">
        <v>31499</v>
      </c>
      <c r="F27" s="43">
        <v>37857</v>
      </c>
      <c r="G27" s="57">
        <v>12373</v>
      </c>
      <c r="H27" s="65">
        <v>96678</v>
      </c>
      <c r="I27" s="65">
        <v>4446</v>
      </c>
      <c r="J27" s="65">
        <v>92232</v>
      </c>
      <c r="K27" s="65">
        <v>41514</v>
      </c>
      <c r="L27" s="65">
        <v>40783</v>
      </c>
      <c r="M27" s="72">
        <v>9935</v>
      </c>
    </row>
    <row r="28" spans="1:13" ht="15" customHeight="1">
      <c r="A28" s="105" t="s">
        <v>13</v>
      </c>
      <c r="B28" s="3">
        <f>+B27/$B$27*100</f>
        <v>100</v>
      </c>
      <c r="C28" s="8">
        <f>+C27/$B$27*100</f>
        <v>3.0417348802999027</v>
      </c>
      <c r="D28" s="8">
        <f>+D27/$B$27*100</f>
        <v>96.95826511970009</v>
      </c>
      <c r="E28" s="8">
        <f>E27/D27*100</f>
        <v>38.54031567355928</v>
      </c>
      <c r="F28" s="8">
        <f>F27/D27*100</f>
        <v>46.31958889024838</v>
      </c>
      <c r="G28" s="9">
        <f>G27/D27*100</f>
        <v>15.138871895264897</v>
      </c>
      <c r="H28" s="6">
        <f>+H27/$H$27*100</f>
        <v>100</v>
      </c>
      <c r="I28" s="14">
        <f>+I27/$H$27*100</f>
        <v>4.5987711785514795</v>
      </c>
      <c r="J28" s="14">
        <f>+J27/$H$27*100</f>
        <v>95.40122882144853</v>
      </c>
      <c r="K28" s="8">
        <f>K27/J27*100</f>
        <v>45.010408534998696</v>
      </c>
      <c r="L28" s="8">
        <f>L27/J27*100</f>
        <v>44.2178419637436</v>
      </c>
      <c r="M28" s="9">
        <f>M27/J27*100</f>
        <v>10.771749501257698</v>
      </c>
    </row>
    <row r="29" spans="1:13" ht="15" customHeight="1">
      <c r="A29" s="105" t="s">
        <v>17</v>
      </c>
      <c r="B29" s="12">
        <f aca="true" t="shared" si="4" ref="B29:M29">+B27/B32*100</f>
        <v>96.7073562479923</v>
      </c>
      <c r="C29" s="8">
        <f t="shared" si="4"/>
        <v>203.00870942201107</v>
      </c>
      <c r="D29" s="8">
        <f t="shared" si="4"/>
        <v>95.14441042595546</v>
      </c>
      <c r="E29" s="8">
        <f t="shared" si="4"/>
        <v>86.07224833315117</v>
      </c>
      <c r="F29" s="8">
        <f t="shared" si="4"/>
        <v>100.48041193332627</v>
      </c>
      <c r="G29" s="9">
        <f t="shared" si="4"/>
        <v>106.39779860693095</v>
      </c>
      <c r="H29" s="8">
        <f t="shared" si="4"/>
        <v>92.88102374913535</v>
      </c>
      <c r="I29" s="8">
        <f t="shared" si="4"/>
        <v>208.14606741573033</v>
      </c>
      <c r="J29" s="8">
        <f t="shared" si="4"/>
        <v>90.46521436348122</v>
      </c>
      <c r="K29" s="8">
        <f t="shared" si="4"/>
        <v>81.58877402617821</v>
      </c>
      <c r="L29" s="8">
        <f t="shared" si="4"/>
        <v>98.13277509083471</v>
      </c>
      <c r="M29" s="9">
        <f t="shared" si="4"/>
        <v>104.45799600462622</v>
      </c>
    </row>
    <row r="30" spans="1:13" ht="15" customHeight="1">
      <c r="A30" s="105" t="s">
        <v>18</v>
      </c>
      <c r="B30" s="12">
        <f aca="true" t="shared" si="5" ref="B30:M30">+B27/B7</f>
        <v>1.1736678687292017</v>
      </c>
      <c r="C30" s="8">
        <f t="shared" si="5"/>
        <v>0.12014995313964386</v>
      </c>
      <c r="D30" s="8">
        <f t="shared" si="5"/>
        <v>1.6190249796953309</v>
      </c>
      <c r="E30" s="8">
        <f t="shared" si="5"/>
        <v>0.7943661261443018</v>
      </c>
      <c r="F30" s="8">
        <f t="shared" si="5"/>
        <v>3.876804915514593</v>
      </c>
      <c r="G30" s="9">
        <f t="shared" si="5"/>
        <v>11.639698965192851</v>
      </c>
      <c r="H30" s="8">
        <f t="shared" si="5"/>
        <v>0.9855447724677867</v>
      </c>
      <c r="I30" s="8">
        <f t="shared" si="5"/>
        <v>0.13651856173427088</v>
      </c>
      <c r="J30" s="8">
        <f t="shared" si="5"/>
        <v>1.407498969921714</v>
      </c>
      <c r="K30" s="8">
        <f t="shared" si="5"/>
        <v>0.7760351434713525</v>
      </c>
      <c r="L30" s="8">
        <f t="shared" si="5"/>
        <v>3.6534085819224225</v>
      </c>
      <c r="M30" s="9">
        <f t="shared" si="5"/>
        <v>11.406429391504018</v>
      </c>
    </row>
    <row r="31" spans="1:13" ht="1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36" t="s">
        <v>47</v>
      </c>
      <c r="B32" s="40">
        <v>87164</v>
      </c>
      <c r="C32" s="43">
        <v>1263</v>
      </c>
      <c r="D32" s="43">
        <v>85901</v>
      </c>
      <c r="E32" s="43">
        <v>36596</v>
      </c>
      <c r="F32" s="43">
        <v>37676</v>
      </c>
      <c r="G32" s="57">
        <v>11629</v>
      </c>
      <c r="H32" s="66">
        <v>104088</v>
      </c>
      <c r="I32" s="66">
        <v>2136</v>
      </c>
      <c r="J32" s="66">
        <v>101953</v>
      </c>
      <c r="K32" s="65">
        <v>50882</v>
      </c>
      <c r="L32" s="65">
        <v>41559</v>
      </c>
      <c r="M32" s="72">
        <v>9511</v>
      </c>
    </row>
    <row r="33" spans="1:13" ht="15" customHeight="1">
      <c r="A33" s="105" t="s">
        <v>13</v>
      </c>
      <c r="B33" s="3">
        <f>+B32/$B$32*100</f>
        <v>100</v>
      </c>
      <c r="C33" s="8">
        <f>+C32/$B$32*100</f>
        <v>1.4489927034096646</v>
      </c>
      <c r="D33" s="8">
        <f>+D32/$B$32*100</f>
        <v>98.55100729659033</v>
      </c>
      <c r="E33" s="8">
        <f>E32/D32*100</f>
        <v>42.60253082036298</v>
      </c>
      <c r="F33" s="8">
        <f>F32/D32*100</f>
        <v>43.859792086238805</v>
      </c>
      <c r="G33" s="9">
        <f>G32/D32*100</f>
        <v>13.537677093398216</v>
      </c>
      <c r="H33" s="6">
        <f>+H32/$H$32*100</f>
        <v>100</v>
      </c>
      <c r="I33" s="14">
        <f>+I32/$H$32*100</f>
        <v>2.052109753285681</v>
      </c>
      <c r="J33" s="14">
        <f>+J32/$H$32*100</f>
        <v>97.94885097225425</v>
      </c>
      <c r="K33" s="8">
        <f>K32/J32*100</f>
        <v>49.90731023118496</v>
      </c>
      <c r="L33" s="8">
        <f>L32/J32*100</f>
        <v>40.762900552215235</v>
      </c>
      <c r="M33" s="9">
        <f>M32/J32*100</f>
        <v>9.328808372485362</v>
      </c>
    </row>
    <row r="34" spans="1:13" ht="15" customHeight="1">
      <c r="A34" s="105" t="s">
        <v>18</v>
      </c>
      <c r="B34" s="12">
        <f aca="true" t="shared" si="6" ref="B34:M34">+B32/B7</f>
        <v>1.213628325977082</v>
      </c>
      <c r="C34" s="8">
        <f t="shared" si="6"/>
        <v>0.059184629803186506</v>
      </c>
      <c r="D34" s="8">
        <f t="shared" si="6"/>
        <v>1.701650125789901</v>
      </c>
      <c r="E34" s="8">
        <f t="shared" si="6"/>
        <v>0.9229062113837541</v>
      </c>
      <c r="F34" s="8">
        <f t="shared" si="6"/>
        <v>3.8582693292370713</v>
      </c>
      <c r="G34" s="9">
        <f t="shared" si="6"/>
        <v>10.939793038570084</v>
      </c>
      <c r="H34" s="8">
        <f t="shared" si="6"/>
        <v>1.0610830207144022</v>
      </c>
      <c r="I34" s="8">
        <f t="shared" si="6"/>
        <v>0.06558786501673473</v>
      </c>
      <c r="J34" s="8">
        <f t="shared" si="6"/>
        <v>1.5558455035175265</v>
      </c>
      <c r="K34" s="8">
        <f t="shared" si="6"/>
        <v>0.9511543134872418</v>
      </c>
      <c r="L34" s="8">
        <f t="shared" si="6"/>
        <v>3.722923945176028</v>
      </c>
      <c r="M34" s="9">
        <f t="shared" si="6"/>
        <v>10.91963260619977</v>
      </c>
    </row>
    <row r="35" spans="1:13" ht="8.25" customHeight="1">
      <c r="A35" s="51"/>
      <c r="B35" s="17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ht="15" customHeight="1">
      <c r="A36" s="49" t="s">
        <v>73</v>
      </c>
      <c r="B36" s="40">
        <v>4700</v>
      </c>
      <c r="C36" s="43">
        <v>838</v>
      </c>
      <c r="D36" s="43">
        <v>3862</v>
      </c>
      <c r="E36" s="43">
        <v>2448</v>
      </c>
      <c r="F36" s="43">
        <v>1195</v>
      </c>
      <c r="G36" s="57">
        <v>219</v>
      </c>
      <c r="H36" s="65">
        <v>8594</v>
      </c>
      <c r="I36" s="65">
        <v>1768</v>
      </c>
      <c r="J36" s="65">
        <v>6825</v>
      </c>
      <c r="K36" s="65">
        <v>4606</v>
      </c>
      <c r="L36" s="65">
        <v>1948</v>
      </c>
      <c r="M36" s="72">
        <v>270</v>
      </c>
    </row>
    <row r="37" spans="1:13" ht="15" customHeight="1">
      <c r="A37" s="105" t="s">
        <v>13</v>
      </c>
      <c r="B37" s="19">
        <f>+B36/$B$36*100</f>
        <v>100</v>
      </c>
      <c r="C37" s="8">
        <f>+C36/$B$36*100</f>
        <v>17.829787234042556</v>
      </c>
      <c r="D37" s="8">
        <f>+D36/$B$36*100</f>
        <v>82.17021276595744</v>
      </c>
      <c r="E37" s="8">
        <f>E36/D36*100</f>
        <v>63.38684619368203</v>
      </c>
      <c r="F37" s="8">
        <f>F36/D36*100</f>
        <v>30.94251683065769</v>
      </c>
      <c r="G37" s="9">
        <f>G36/D36*100</f>
        <v>5.67063697566028</v>
      </c>
      <c r="H37" s="20">
        <f>+H36/$H$36*100</f>
        <v>100</v>
      </c>
      <c r="I37" s="14">
        <f>+I36/$H$36*100</f>
        <v>20.572492436583666</v>
      </c>
      <c r="J37" s="14">
        <f>+J36/$H$36*100</f>
        <v>79.41587153828252</v>
      </c>
      <c r="K37" s="8">
        <f>K36/J36*100</f>
        <v>67.48717948717949</v>
      </c>
      <c r="L37" s="8">
        <f>L36/J36*100</f>
        <v>28.54212454212454</v>
      </c>
      <c r="M37" s="9">
        <f>M36/J36*100</f>
        <v>3.9560439560439558</v>
      </c>
    </row>
    <row r="38" spans="1:13" ht="15" customHeight="1">
      <c r="A38" s="105" t="s">
        <v>19</v>
      </c>
      <c r="B38" s="12">
        <f aca="true" t="shared" si="7" ref="B38:M38">+B36/B32*100</f>
        <v>5.392134367399385</v>
      </c>
      <c r="C38" s="8">
        <f t="shared" si="7"/>
        <v>66.34996041171813</v>
      </c>
      <c r="D38" s="8">
        <f t="shared" si="7"/>
        <v>4.495873156307843</v>
      </c>
      <c r="E38" s="8">
        <f t="shared" si="7"/>
        <v>6.689255656355886</v>
      </c>
      <c r="F38" s="8">
        <f t="shared" si="7"/>
        <v>3.1717804437838413</v>
      </c>
      <c r="G38" s="9">
        <f t="shared" si="7"/>
        <v>1.883222977040158</v>
      </c>
      <c r="H38" s="8">
        <f t="shared" si="7"/>
        <v>8.256475290139113</v>
      </c>
      <c r="I38" s="8">
        <f t="shared" si="7"/>
        <v>82.77153558052434</v>
      </c>
      <c r="J38" s="8">
        <f t="shared" si="7"/>
        <v>6.694261081086383</v>
      </c>
      <c r="K38" s="8">
        <f t="shared" si="7"/>
        <v>9.05231712589914</v>
      </c>
      <c r="L38" s="8">
        <f t="shared" si="7"/>
        <v>4.687312014244808</v>
      </c>
      <c r="M38" s="9">
        <f t="shared" si="7"/>
        <v>2.838818210493113</v>
      </c>
    </row>
    <row r="39" spans="1:13" ht="15" customHeight="1">
      <c r="A39" s="105" t="s">
        <v>18</v>
      </c>
      <c r="B39" s="12">
        <f aca="true" t="shared" si="8" ref="B39:M39">+B36/B7</f>
        <v>0.06544047005750407</v>
      </c>
      <c r="C39" s="8">
        <f t="shared" si="8"/>
        <v>0.03926897844423618</v>
      </c>
      <c r="D39" s="8">
        <f t="shared" si="8"/>
        <v>0.0765040312196668</v>
      </c>
      <c r="E39" s="8">
        <f t="shared" si="8"/>
        <v>0.061735555947847576</v>
      </c>
      <c r="F39" s="8">
        <f t="shared" si="8"/>
        <v>0.12237583205325141</v>
      </c>
      <c r="G39" s="9">
        <f t="shared" si="8"/>
        <v>0.20602069614299154</v>
      </c>
      <c r="H39" s="8">
        <f t="shared" si="8"/>
        <v>0.08760805741314631</v>
      </c>
      <c r="I39" s="8">
        <f t="shared" si="8"/>
        <v>0.05428808302883287</v>
      </c>
      <c r="J39" s="8">
        <f t="shared" si="8"/>
        <v>0.10415236002380625</v>
      </c>
      <c r="K39" s="8">
        <f t="shared" si="8"/>
        <v>0.08610150481353397</v>
      </c>
      <c r="L39" s="8">
        <f t="shared" si="8"/>
        <v>0.17450506136343277</v>
      </c>
      <c r="M39" s="9">
        <f t="shared" si="8"/>
        <v>0.3099885189437428</v>
      </c>
    </row>
    <row r="40" spans="1:13" ht="10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36" t="s">
        <v>45</v>
      </c>
      <c r="B41" s="40">
        <v>79203</v>
      </c>
      <c r="C41" s="43">
        <v>38</v>
      </c>
      <c r="D41" s="43">
        <v>79165</v>
      </c>
      <c r="E41" s="43">
        <v>33060</v>
      </c>
      <c r="F41" s="43">
        <v>35331</v>
      </c>
      <c r="G41" s="57">
        <v>10774</v>
      </c>
      <c r="H41" s="65">
        <v>89991</v>
      </c>
      <c r="I41" s="65">
        <v>12</v>
      </c>
      <c r="J41" s="65">
        <v>89980</v>
      </c>
      <c r="K41" s="65">
        <v>44217</v>
      </c>
      <c r="L41" s="65">
        <v>37364</v>
      </c>
      <c r="M41" s="72">
        <v>8398</v>
      </c>
    </row>
    <row r="42" spans="1:13" ht="15" customHeight="1">
      <c r="A42" s="105" t="s">
        <v>13</v>
      </c>
      <c r="B42" s="3">
        <f>+B41/$B$41*100</f>
        <v>100</v>
      </c>
      <c r="C42" s="8">
        <f>+C41/$B$41*100</f>
        <v>0.047977980632046766</v>
      </c>
      <c r="D42" s="8">
        <f>+D41/$B$41*100</f>
        <v>99.95202201936796</v>
      </c>
      <c r="E42" s="8">
        <f>E41/D41*100</f>
        <v>41.76087917640371</v>
      </c>
      <c r="F42" s="8">
        <f>F41/D41*100</f>
        <v>44.62957114886629</v>
      </c>
      <c r="G42" s="9">
        <f>G41/D41*100</f>
        <v>13.609549674729996</v>
      </c>
      <c r="H42" s="6">
        <f>+H41/$H$41*100</f>
        <v>100</v>
      </c>
      <c r="I42" s="14">
        <f>+I41/$H$41*100</f>
        <v>0.013334666800013335</v>
      </c>
      <c r="J42" s="14">
        <f>+J41/$H$41*100</f>
        <v>99.98777655543331</v>
      </c>
      <c r="K42" s="8">
        <f>K41/J41*100</f>
        <v>49.14092020448989</v>
      </c>
      <c r="L42" s="8">
        <f>L41/J41*100</f>
        <v>41.52478328517448</v>
      </c>
      <c r="M42" s="9">
        <f>M41/J41*100</f>
        <v>9.333185152256057</v>
      </c>
    </row>
    <row r="43" spans="1:13" ht="15" customHeight="1">
      <c r="A43" s="105" t="s">
        <v>17</v>
      </c>
      <c r="B43" s="12">
        <f aca="true" t="shared" si="9" ref="B43:M43">+B41/B32*100</f>
        <v>90.86664219173053</v>
      </c>
      <c r="C43" s="8">
        <f t="shared" si="9"/>
        <v>3.008709422011085</v>
      </c>
      <c r="D43" s="8">
        <f t="shared" si="9"/>
        <v>92.15841491950036</v>
      </c>
      <c r="E43" s="8">
        <f t="shared" si="9"/>
        <v>90.33774182970816</v>
      </c>
      <c r="F43" s="8">
        <f t="shared" si="9"/>
        <v>93.77587854336979</v>
      </c>
      <c r="G43" s="9">
        <f t="shared" si="9"/>
        <v>92.64769111703501</v>
      </c>
      <c r="H43" s="8">
        <f t="shared" si="9"/>
        <v>86.45665206363846</v>
      </c>
      <c r="I43" s="8">
        <f t="shared" si="9"/>
        <v>0.5617977528089888</v>
      </c>
      <c r="J43" s="8">
        <f t="shared" si="9"/>
        <v>88.25635341775133</v>
      </c>
      <c r="K43" s="8">
        <f t="shared" si="9"/>
        <v>86.90106520970087</v>
      </c>
      <c r="L43" s="8">
        <f t="shared" si="9"/>
        <v>89.9059168892418</v>
      </c>
      <c r="M43" s="9">
        <f t="shared" si="9"/>
        <v>88.29776048785617</v>
      </c>
    </row>
    <row r="44" spans="1:13" ht="15" customHeight="1">
      <c r="A44" s="106" t="s">
        <v>18</v>
      </c>
      <c r="B44" s="22">
        <f aca="true" t="shared" si="10" ref="B44:M44">+B41/B7</f>
        <v>1.102783308503084</v>
      </c>
      <c r="C44" s="23">
        <f t="shared" si="10"/>
        <v>0.001780693533270853</v>
      </c>
      <c r="D44" s="23">
        <f t="shared" si="10"/>
        <v>1.568213783403657</v>
      </c>
      <c r="E44" s="23">
        <f t="shared" si="10"/>
        <v>0.8337326305701964</v>
      </c>
      <c r="F44" s="23">
        <f t="shared" si="10"/>
        <v>3.6181259600614437</v>
      </c>
      <c r="G44" s="24">
        <f t="shared" si="10"/>
        <v>10.13546566321731</v>
      </c>
      <c r="H44" s="23">
        <f t="shared" si="10"/>
        <v>0.9173768553253955</v>
      </c>
      <c r="I44" s="23">
        <f t="shared" si="10"/>
        <v>0.0003684711517794086</v>
      </c>
      <c r="J44" s="23">
        <f t="shared" si="10"/>
        <v>1.3731325062186208</v>
      </c>
      <c r="K44" s="23">
        <f t="shared" si="10"/>
        <v>0.8265632302084307</v>
      </c>
      <c r="L44" s="23">
        <f t="shared" si="10"/>
        <v>3.347128907999642</v>
      </c>
      <c r="M44" s="24">
        <f t="shared" si="10"/>
        <v>9.64179104477612</v>
      </c>
    </row>
    <row r="45" spans="1:14" ht="15" customHeight="1">
      <c r="A45" s="134" t="s">
        <v>43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34"/>
    </row>
    <row r="46" spans="1:13" ht="15" customHeight="1">
      <c r="A46" s="2" t="s">
        <v>20</v>
      </c>
      <c r="B46" s="25"/>
      <c r="C46" s="26"/>
      <c r="D46" s="4">
        <v>131136</v>
      </c>
      <c r="E46" s="43">
        <v>57515</v>
      </c>
      <c r="F46" s="43">
        <v>57021</v>
      </c>
      <c r="G46" s="57">
        <v>16600</v>
      </c>
      <c r="H46" s="78" t="s">
        <v>34</v>
      </c>
      <c r="I46" s="78" t="s">
        <v>34</v>
      </c>
      <c r="J46" s="69">
        <v>172657.51</v>
      </c>
      <c r="K46" s="69">
        <v>87818.46</v>
      </c>
      <c r="L46" s="69">
        <v>69703.48</v>
      </c>
      <c r="M46" s="70">
        <v>15135.57</v>
      </c>
    </row>
    <row r="47" spans="1:13" ht="15" customHeight="1">
      <c r="A47" s="109" t="s">
        <v>9</v>
      </c>
      <c r="B47" s="25"/>
      <c r="C47" s="26"/>
      <c r="D47" s="4">
        <f>+D46/$D$46*100</f>
        <v>100</v>
      </c>
      <c r="E47" s="8">
        <f>+E46/$D$46*100</f>
        <v>43.85904709614446</v>
      </c>
      <c r="F47" s="8">
        <f>+F46/$D$46*100</f>
        <v>43.48233894582723</v>
      </c>
      <c r="G47" s="9">
        <f>+G46/$D$46*100</f>
        <v>12.658613958028306</v>
      </c>
      <c r="H47" s="26"/>
      <c r="I47" s="26"/>
      <c r="J47" s="10">
        <f>+J46/$J$46*100</f>
        <v>100</v>
      </c>
      <c r="K47" s="8">
        <f>+K46/$J$46*100</f>
        <v>50.862809269055255</v>
      </c>
      <c r="L47" s="8">
        <f>+L46/$J$46*100</f>
        <v>40.370951718231076</v>
      </c>
      <c r="M47" s="9">
        <f>+M46/$J$46*100</f>
        <v>8.766239012713665</v>
      </c>
    </row>
    <row r="48" spans="1:13" ht="15" customHeight="1">
      <c r="A48" s="16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29" t="s">
        <v>42</v>
      </c>
      <c r="B49" s="27"/>
      <c r="C49" s="28"/>
      <c r="D49" s="97">
        <v>171.5</v>
      </c>
      <c r="E49" s="97">
        <v>180.5</v>
      </c>
      <c r="F49" s="97">
        <v>166.7</v>
      </c>
      <c r="G49" s="98">
        <v>159.4</v>
      </c>
      <c r="H49" s="99"/>
      <c r="I49" s="99"/>
      <c r="J49" s="69">
        <v>196.11</v>
      </c>
      <c r="K49" s="69">
        <v>202.35</v>
      </c>
      <c r="L49" s="69">
        <v>190.86</v>
      </c>
      <c r="M49" s="70">
        <v>186.32</v>
      </c>
    </row>
    <row r="50" spans="1:13" ht="10.5" customHeight="1">
      <c r="A50" s="35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2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9" t="s">
        <v>22</v>
      </c>
      <c r="B52" s="25"/>
      <c r="C52" s="26"/>
      <c r="D52" s="43">
        <v>44370</v>
      </c>
      <c r="E52" s="43">
        <v>34646</v>
      </c>
      <c r="F52" s="43">
        <v>8779</v>
      </c>
      <c r="G52" s="57">
        <v>945</v>
      </c>
      <c r="H52" s="78"/>
      <c r="I52" s="78"/>
      <c r="J52" s="65">
        <v>61969</v>
      </c>
      <c r="K52" s="65">
        <v>50375</v>
      </c>
      <c r="L52" s="65">
        <v>10763</v>
      </c>
      <c r="M52" s="72">
        <v>831</v>
      </c>
    </row>
    <row r="53" spans="1:13" ht="15" customHeight="1">
      <c r="A53" s="109" t="s">
        <v>23</v>
      </c>
      <c r="B53" s="25"/>
      <c r="C53" s="26"/>
      <c r="D53" s="8">
        <f>+D52/D7*100</f>
        <v>87.89445533963274</v>
      </c>
      <c r="E53" s="8">
        <f>+E52/E7*100</f>
        <v>87.3729604317454</v>
      </c>
      <c r="F53" s="8">
        <f>+F52/F7*100</f>
        <v>89.90271377368153</v>
      </c>
      <c r="G53" s="9">
        <f>+G52/G7*100</f>
        <v>88.89934148635936</v>
      </c>
      <c r="H53" s="26"/>
      <c r="I53" s="26"/>
      <c r="J53" s="8">
        <f>+J52/J7*100</f>
        <v>94.56729081780585</v>
      </c>
      <c r="K53" s="8">
        <f>+K52/K7*100</f>
        <v>94.16767922235722</v>
      </c>
      <c r="L53" s="8">
        <f>+L52/L7*100</f>
        <v>96.41673385290692</v>
      </c>
      <c r="M53" s="9">
        <f>+M52/M7*100</f>
        <v>95.40757749712974</v>
      </c>
    </row>
    <row r="54" spans="1:13" ht="15" customHeight="1">
      <c r="A54" s="109" t="s">
        <v>24</v>
      </c>
      <c r="B54" s="25"/>
      <c r="C54" s="26"/>
      <c r="D54" s="43">
        <v>53302</v>
      </c>
      <c r="E54" s="43">
        <v>23552</v>
      </c>
      <c r="F54" s="43">
        <v>22849</v>
      </c>
      <c r="G54" s="57">
        <v>6900</v>
      </c>
      <c r="H54" s="78"/>
      <c r="I54" s="78"/>
      <c r="J54" s="65">
        <v>78661</v>
      </c>
      <c r="K54" s="65">
        <v>39188</v>
      </c>
      <c r="L54" s="65">
        <v>32393</v>
      </c>
      <c r="M54" s="72">
        <v>7080</v>
      </c>
    </row>
    <row r="55" spans="1:13" ht="15" customHeight="1">
      <c r="A55" s="109" t="s">
        <v>25</v>
      </c>
      <c r="B55" s="25"/>
      <c r="C55" s="26"/>
      <c r="D55" s="8">
        <f>+D54/D41*100</f>
        <v>67.3302595844123</v>
      </c>
      <c r="E55" s="8">
        <f>+E54/E41*100</f>
        <v>71.24016938898971</v>
      </c>
      <c r="F55" s="8">
        <f>+F54/F41*100</f>
        <v>64.67125187512383</v>
      </c>
      <c r="G55" s="9">
        <f>+G54/G41*100</f>
        <v>64.04306664191573</v>
      </c>
      <c r="H55" s="26"/>
      <c r="I55" s="26"/>
      <c r="J55" s="8">
        <f>+J54/J41*100</f>
        <v>87.42053789731051</v>
      </c>
      <c r="K55" s="8">
        <f>+K54/K41*100</f>
        <v>88.626546350951</v>
      </c>
      <c r="L55" s="8">
        <f>+L54/L41*100</f>
        <v>86.6957499197088</v>
      </c>
      <c r="M55" s="9">
        <f>+M54/M41*100</f>
        <v>84.30578709216479</v>
      </c>
    </row>
    <row r="56" spans="1:13" ht="9.75" customHeight="1">
      <c r="A56" s="16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ht="15" customHeight="1">
      <c r="A58" s="37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9" t="s">
        <v>22</v>
      </c>
      <c r="B59" s="40">
        <v>38922</v>
      </c>
      <c r="C59" s="43">
        <v>4825</v>
      </c>
      <c r="D59" s="43">
        <v>34097</v>
      </c>
      <c r="E59" s="43">
        <v>24865</v>
      </c>
      <c r="F59" s="43">
        <v>8278</v>
      </c>
      <c r="G59" s="57">
        <v>954</v>
      </c>
      <c r="H59" s="65">
        <v>62018</v>
      </c>
      <c r="I59" s="65">
        <v>12213</v>
      </c>
      <c r="J59" s="65">
        <v>49805</v>
      </c>
      <c r="K59" s="65">
        <v>39193</v>
      </c>
      <c r="L59" s="65">
        <v>9827</v>
      </c>
      <c r="M59" s="72">
        <v>785</v>
      </c>
    </row>
    <row r="60" spans="1:13" ht="15" customHeight="1">
      <c r="A60" s="109" t="s">
        <v>11</v>
      </c>
      <c r="B60" s="12">
        <f aca="true" t="shared" si="11" ref="B60:M60">+B59/B7*100</f>
        <v>54.193063310173905</v>
      </c>
      <c r="C60" s="8">
        <f t="shared" si="11"/>
        <v>22.610121836925963</v>
      </c>
      <c r="D60" s="8">
        <f t="shared" si="11"/>
        <v>67.54422455973534</v>
      </c>
      <c r="E60" s="8">
        <f t="shared" si="11"/>
        <v>62.706478702746324</v>
      </c>
      <c r="F60" s="8">
        <f t="shared" si="11"/>
        <v>84.77214541730672</v>
      </c>
      <c r="G60" s="9">
        <f t="shared" si="11"/>
        <v>89.74600188146754</v>
      </c>
      <c r="H60" s="8">
        <f t="shared" si="11"/>
        <v>63.22174196705268</v>
      </c>
      <c r="I60" s="8">
        <f t="shared" si="11"/>
        <v>37.50115147234931</v>
      </c>
      <c r="J60" s="8">
        <f t="shared" si="11"/>
        <v>76.00451708403912</v>
      </c>
      <c r="K60" s="8">
        <f t="shared" si="11"/>
        <v>73.26479110197215</v>
      </c>
      <c r="L60" s="8">
        <f t="shared" si="11"/>
        <v>88.03189106870913</v>
      </c>
      <c r="M60" s="9">
        <f t="shared" si="11"/>
        <v>90.12629161882893</v>
      </c>
    </row>
    <row r="61" spans="1:13" ht="15" customHeight="1">
      <c r="A61" s="109" t="s">
        <v>26</v>
      </c>
      <c r="B61" s="40">
        <v>102844</v>
      </c>
      <c r="C61" s="43">
        <v>7855</v>
      </c>
      <c r="D61" s="43">
        <v>94989</v>
      </c>
      <c r="E61" s="43">
        <v>58823</v>
      </c>
      <c r="F61" s="43">
        <v>30886</v>
      </c>
      <c r="G61" s="57">
        <v>5280</v>
      </c>
      <c r="H61" s="66">
        <v>156778</v>
      </c>
      <c r="I61" s="66">
        <v>21800</v>
      </c>
      <c r="J61" s="66">
        <v>134978</v>
      </c>
      <c r="K61" s="66">
        <v>94448</v>
      </c>
      <c r="L61" s="66">
        <v>36424</v>
      </c>
      <c r="M61" s="68">
        <v>4106</v>
      </c>
    </row>
    <row r="62" spans="1:13" ht="15" customHeight="1">
      <c r="A62" s="109" t="s">
        <v>9</v>
      </c>
      <c r="B62" s="3">
        <f>+B61/$B$61*100</f>
        <v>100</v>
      </c>
      <c r="C62" s="8">
        <f>+C61/$B$61*100</f>
        <v>7.6377814943020494</v>
      </c>
      <c r="D62" s="8">
        <f>+D61/$B$61*100</f>
        <v>92.36221850569794</v>
      </c>
      <c r="E62" s="8">
        <f>E61/D61*100</f>
        <v>61.92611776100391</v>
      </c>
      <c r="F62" s="8">
        <f>F61/D61*100</f>
        <v>32.51534388192317</v>
      </c>
      <c r="G62" s="9">
        <f>G61/D61*100</f>
        <v>5.5585383570729245</v>
      </c>
      <c r="H62" s="10">
        <f aca="true" t="shared" si="12" ref="H62:M62">+H61/$H$61*100</f>
        <v>100</v>
      </c>
      <c r="I62" s="8">
        <f t="shared" si="12"/>
        <v>13.905012182831774</v>
      </c>
      <c r="J62" s="8">
        <f t="shared" si="12"/>
        <v>86.09498781716822</v>
      </c>
      <c r="K62" s="8">
        <f t="shared" si="12"/>
        <v>60.2431463598209</v>
      </c>
      <c r="L62" s="8">
        <f t="shared" si="12"/>
        <v>23.23285154804883</v>
      </c>
      <c r="M62" s="9">
        <f t="shared" si="12"/>
        <v>2.6189899092984983</v>
      </c>
    </row>
    <row r="63" spans="1:13" ht="15" customHeight="1">
      <c r="A63" s="109" t="s">
        <v>27</v>
      </c>
      <c r="B63" s="12">
        <f aca="true" t="shared" si="13" ref="B63:M63">+B61/B7</f>
        <v>1.4319488728923295</v>
      </c>
      <c r="C63" s="8">
        <f t="shared" si="13"/>
        <v>0.36808809746954074</v>
      </c>
      <c r="D63" s="8">
        <f t="shared" si="13"/>
        <v>1.8816782551851192</v>
      </c>
      <c r="E63" s="8">
        <f t="shared" si="13"/>
        <v>1.4834438756210122</v>
      </c>
      <c r="F63" s="8">
        <f t="shared" si="13"/>
        <v>3.1629288274449565</v>
      </c>
      <c r="G63" s="9">
        <f t="shared" si="13"/>
        <v>4.967074317968015</v>
      </c>
      <c r="H63" s="8">
        <f t="shared" si="13"/>
        <v>1.59820991681618</v>
      </c>
      <c r="I63" s="8">
        <f t="shared" si="13"/>
        <v>0.6693892590659256</v>
      </c>
      <c r="J63" s="8">
        <f t="shared" si="13"/>
        <v>2.05982084268034</v>
      </c>
      <c r="K63" s="8">
        <f t="shared" si="13"/>
        <v>1.765548182073091</v>
      </c>
      <c r="L63" s="8">
        <f t="shared" si="13"/>
        <v>3.2629221535429545</v>
      </c>
      <c r="M63" s="9">
        <f t="shared" si="13"/>
        <v>4.714121699196326</v>
      </c>
    </row>
    <row r="64" spans="1:13" ht="7.5" customHeight="1">
      <c r="A64" s="16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21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ht="15" customHeight="1">
      <c r="A66" s="109" t="s">
        <v>29</v>
      </c>
      <c r="B66" s="40">
        <v>28497</v>
      </c>
      <c r="C66" s="43">
        <v>250</v>
      </c>
      <c r="D66" s="43">
        <v>22064</v>
      </c>
      <c r="E66" s="43">
        <v>17023</v>
      </c>
      <c r="F66" s="43">
        <v>4473</v>
      </c>
      <c r="G66" s="57">
        <v>568</v>
      </c>
      <c r="H66" s="65">
        <v>28822</v>
      </c>
      <c r="I66" s="65">
        <v>7628</v>
      </c>
      <c r="J66" s="65">
        <v>21194</v>
      </c>
      <c r="K66" s="65">
        <v>17278</v>
      </c>
      <c r="L66" s="65">
        <v>3654</v>
      </c>
      <c r="M66" s="72">
        <v>262</v>
      </c>
    </row>
    <row r="67" spans="1:13" ht="15" customHeight="1">
      <c r="A67" s="109" t="s">
        <v>11</v>
      </c>
      <c r="B67" s="12">
        <f aca="true" t="shared" si="14" ref="B67:M67">+B66/B7*100</f>
        <v>39.6778101112488</v>
      </c>
      <c r="C67" s="8">
        <f t="shared" si="14"/>
        <v>1.1715089034676665</v>
      </c>
      <c r="D67" s="8">
        <f t="shared" si="14"/>
        <v>43.70753352746578</v>
      </c>
      <c r="E67" s="8">
        <f t="shared" si="14"/>
        <v>42.929917030237306</v>
      </c>
      <c r="F67" s="8">
        <f t="shared" si="14"/>
        <v>45.806451612903224</v>
      </c>
      <c r="G67" s="9">
        <f t="shared" si="14"/>
        <v>53.43367826904986</v>
      </c>
      <c r="H67" s="8">
        <f t="shared" si="14"/>
        <v>29.381422280215297</v>
      </c>
      <c r="I67" s="8">
        <f t="shared" si="14"/>
        <v>23.422482881444406</v>
      </c>
      <c r="J67" s="8">
        <f t="shared" si="14"/>
        <v>32.34293213691648</v>
      </c>
      <c r="K67" s="8">
        <f t="shared" si="14"/>
        <v>32.29834563977942</v>
      </c>
      <c r="L67" s="8">
        <f t="shared" si="14"/>
        <v>32.73313625369524</v>
      </c>
      <c r="M67" s="9">
        <f t="shared" si="14"/>
        <v>30.080367393800227</v>
      </c>
    </row>
    <row r="68" spans="1:13" ht="15" customHeight="1">
      <c r="A68" s="109" t="s">
        <v>30</v>
      </c>
      <c r="B68" s="40">
        <v>59917</v>
      </c>
      <c r="C68" s="43">
        <v>11614</v>
      </c>
      <c r="D68" s="43">
        <v>48303</v>
      </c>
      <c r="E68" s="43">
        <v>35323</v>
      </c>
      <c r="F68" s="43">
        <v>11207</v>
      </c>
      <c r="G68" s="57">
        <v>1773</v>
      </c>
      <c r="H68" s="65">
        <v>64974</v>
      </c>
      <c r="I68" s="65">
        <v>15654</v>
      </c>
      <c r="J68" s="65">
        <v>49320</v>
      </c>
      <c r="K68" s="65">
        <v>39063</v>
      </c>
      <c r="L68" s="65">
        <v>9498</v>
      </c>
      <c r="M68" s="72">
        <v>759</v>
      </c>
    </row>
    <row r="69" spans="1:13" ht="15" customHeight="1">
      <c r="A69" s="109" t="s">
        <v>13</v>
      </c>
      <c r="B69" s="3">
        <f>+B68/$B$68*100</f>
        <v>100</v>
      </c>
      <c r="C69" s="8">
        <f>+C68/$B$68*100</f>
        <v>19.38348048133251</v>
      </c>
      <c r="D69" s="8">
        <f>+D68/$B$68*100</f>
        <v>80.6165195186675</v>
      </c>
      <c r="E69" s="8">
        <f>E68/D68*100</f>
        <v>73.1279630664762</v>
      </c>
      <c r="F69" s="8">
        <f>F68/D68*100</f>
        <v>23.201457466409952</v>
      </c>
      <c r="G69" s="9">
        <f>G68/D68*100</f>
        <v>3.6705794671138436</v>
      </c>
      <c r="H69" s="10">
        <f>+H68/$H$68*100</f>
        <v>100</v>
      </c>
      <c r="I69" s="8">
        <f>+I68/$H$68*100</f>
        <v>24.092714008680396</v>
      </c>
      <c r="J69" s="8">
        <f>+J68/$H$68*100</f>
        <v>75.90728599131961</v>
      </c>
      <c r="K69" s="8">
        <f>K68/J68*100</f>
        <v>79.20316301703163</v>
      </c>
      <c r="L69" s="8">
        <f>L68/J68*100</f>
        <v>19.257907542579076</v>
      </c>
      <c r="M69" s="9">
        <f>M68/J68*100</f>
        <v>1.5389294403892944</v>
      </c>
    </row>
    <row r="70" spans="1:13" ht="15" customHeight="1">
      <c r="A70" s="109" t="s">
        <v>38</v>
      </c>
      <c r="B70" s="12">
        <f aca="true" t="shared" si="15" ref="B70:M70">+B68/B7</f>
        <v>0.8342546051990365</v>
      </c>
      <c r="C70" s="8">
        <f t="shared" si="15"/>
        <v>0.5442361761949391</v>
      </c>
      <c r="D70" s="8">
        <f t="shared" si="15"/>
        <v>0.9568550543768943</v>
      </c>
      <c r="E70" s="8">
        <f t="shared" si="15"/>
        <v>0.8908027135399591</v>
      </c>
      <c r="F70" s="8">
        <f t="shared" si="15"/>
        <v>1.1476702508960575</v>
      </c>
      <c r="G70" s="9">
        <f t="shared" si="15"/>
        <v>1.6679209783631233</v>
      </c>
      <c r="H70" s="8">
        <f t="shared" si="15"/>
        <v>0.6623511662045344</v>
      </c>
      <c r="I70" s="8">
        <f t="shared" si="15"/>
        <v>0.4806706174962385</v>
      </c>
      <c r="J70" s="8">
        <f t="shared" si="15"/>
        <v>0.7526438676006043</v>
      </c>
      <c r="K70" s="8">
        <f t="shared" si="15"/>
        <v>0.7302177773623704</v>
      </c>
      <c r="L70" s="8">
        <f t="shared" si="15"/>
        <v>0.8508465466272508</v>
      </c>
      <c r="M70" s="9">
        <f t="shared" si="15"/>
        <v>0.8714121699196326</v>
      </c>
    </row>
    <row r="71" spans="1:13" ht="7.5" customHeight="1">
      <c r="A71" s="16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21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ht="15" customHeight="1">
      <c r="A73" s="109" t="s">
        <v>29</v>
      </c>
      <c r="B73" s="3">
        <v>54193</v>
      </c>
      <c r="C73" s="4">
        <v>12280</v>
      </c>
      <c r="D73" s="4">
        <v>41913</v>
      </c>
      <c r="E73" s="4">
        <v>32325</v>
      </c>
      <c r="F73" s="4">
        <v>8632</v>
      </c>
      <c r="G73" s="5">
        <v>956</v>
      </c>
      <c r="H73" s="65">
        <v>67340</v>
      </c>
      <c r="I73" s="65">
        <v>17363</v>
      </c>
      <c r="J73" s="65">
        <v>49977</v>
      </c>
      <c r="K73" s="65">
        <v>40121</v>
      </c>
      <c r="L73" s="65">
        <v>9148</v>
      </c>
      <c r="M73" s="72">
        <v>708</v>
      </c>
    </row>
    <row r="74" spans="1:13" ht="15" customHeight="1">
      <c r="A74" s="109" t="s">
        <v>32</v>
      </c>
      <c r="B74" s="12">
        <f aca="true" t="shared" si="16" ref="B74:M74">+B73/B7*100</f>
        <v>75.45564667715571</v>
      </c>
      <c r="C74" s="8">
        <f t="shared" si="16"/>
        <v>57.54451733833177</v>
      </c>
      <c r="D74" s="8">
        <f t="shared" si="16"/>
        <v>83.02727758958817</v>
      </c>
      <c r="E74" s="8">
        <f t="shared" si="16"/>
        <v>81.51968325221294</v>
      </c>
      <c r="F74" s="8">
        <f t="shared" si="16"/>
        <v>88.3973374295955</v>
      </c>
      <c r="G74" s="9">
        <f t="shared" si="16"/>
        <v>89.93414863593603</v>
      </c>
      <c r="H74" s="8">
        <f t="shared" si="16"/>
        <v>68.64703963464362</v>
      </c>
      <c r="I74" s="8">
        <f t="shared" si="16"/>
        <v>53.31470506954893</v>
      </c>
      <c r="J74" s="8">
        <f t="shared" si="16"/>
        <v>76.26699629171817</v>
      </c>
      <c r="K74" s="8">
        <f t="shared" si="16"/>
        <v>74.99953266660435</v>
      </c>
      <c r="L74" s="8">
        <f t="shared" si="16"/>
        <v>81.94929678401863</v>
      </c>
      <c r="M74" s="9">
        <f t="shared" si="16"/>
        <v>81.28587830080367</v>
      </c>
    </row>
    <row r="75" spans="1:13" ht="15" customHeight="1">
      <c r="A75" s="109" t="s">
        <v>57</v>
      </c>
      <c r="B75" s="3">
        <v>415267</v>
      </c>
      <c r="C75" s="4">
        <v>65635</v>
      </c>
      <c r="D75" s="4">
        <v>349632</v>
      </c>
      <c r="E75" s="4">
        <v>240545</v>
      </c>
      <c r="F75" s="4">
        <v>94703</v>
      </c>
      <c r="G75" s="5">
        <v>14384</v>
      </c>
      <c r="H75" s="66">
        <v>466991</v>
      </c>
      <c r="I75" s="66">
        <v>95083</v>
      </c>
      <c r="J75" s="66">
        <v>371908</v>
      </c>
      <c r="K75" s="66">
        <v>276172</v>
      </c>
      <c r="L75" s="65">
        <v>87118</v>
      </c>
      <c r="M75" s="72">
        <v>8618</v>
      </c>
    </row>
    <row r="76" spans="1:13" ht="15" customHeight="1">
      <c r="A76" s="109" t="s">
        <v>9</v>
      </c>
      <c r="B76" s="3">
        <f>+B75/$B$75*100</f>
        <v>100</v>
      </c>
      <c r="C76" s="8">
        <f>+C75/$B$75*100</f>
        <v>15.805493814822752</v>
      </c>
      <c r="D76" s="8">
        <f>+D75/$B$75*100</f>
        <v>84.19450618517725</v>
      </c>
      <c r="E76" s="8">
        <f>E75/D75*100</f>
        <v>68.79948059674172</v>
      </c>
      <c r="F76" s="8">
        <f>F75/D75*100</f>
        <v>27.086479498444078</v>
      </c>
      <c r="G76" s="9">
        <f>G75/D75*100</f>
        <v>4.114039904814205</v>
      </c>
      <c r="H76" s="10">
        <f>+H75/$H$75*100</f>
        <v>100</v>
      </c>
      <c r="I76" s="8">
        <f>+I75/$H$75*100</f>
        <v>20.360777830836142</v>
      </c>
      <c r="J76" s="8">
        <f>+J75/$H$75*100</f>
        <v>79.63922216916386</v>
      </c>
      <c r="K76" s="8">
        <f>K75/J75*100</f>
        <v>74.25814986502039</v>
      </c>
      <c r="L76" s="8">
        <f>L75/J75*100</f>
        <v>23.42461038751519</v>
      </c>
      <c r="M76" s="9">
        <f>M75/J75*100</f>
        <v>2.3172397474644266</v>
      </c>
    </row>
    <row r="77" spans="1:13" ht="15" customHeight="1">
      <c r="A77" s="109" t="s">
        <v>39</v>
      </c>
      <c r="B77" s="12">
        <f aca="true" t="shared" si="17" ref="B77:M77">+B75/B7</f>
        <v>5.781971846674371</v>
      </c>
      <c r="C77" s="8">
        <f t="shared" si="17"/>
        <v>3.0756794751640113</v>
      </c>
      <c r="D77" s="8">
        <f t="shared" si="17"/>
        <v>6.926011766803351</v>
      </c>
      <c r="E77" s="8">
        <f t="shared" si="17"/>
        <v>6.066249716288805</v>
      </c>
      <c r="F77" s="8">
        <f t="shared" si="17"/>
        <v>9.69820788530466</v>
      </c>
      <c r="G77" s="9">
        <f t="shared" si="17"/>
        <v>13.531514581373472</v>
      </c>
      <c r="H77" s="8">
        <f t="shared" si="17"/>
        <v>4.760550888925135</v>
      </c>
      <c r="I77" s="8">
        <f t="shared" si="17"/>
        <v>2.919611877053459</v>
      </c>
      <c r="J77" s="8">
        <f t="shared" si="17"/>
        <v>5.675471928459156</v>
      </c>
      <c r="K77" s="8">
        <f t="shared" si="17"/>
        <v>5.162575941676792</v>
      </c>
      <c r="L77" s="8">
        <f t="shared" si="17"/>
        <v>7.804174505061363</v>
      </c>
      <c r="M77" s="9">
        <f t="shared" si="17"/>
        <v>9.894374282433985</v>
      </c>
    </row>
    <row r="78" spans="1:13" ht="6.75" customHeight="1">
      <c r="A78" s="16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21" t="s">
        <v>60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09" t="s">
        <v>29</v>
      </c>
      <c r="B80" s="40">
        <v>24613</v>
      </c>
      <c r="C80" s="43">
        <v>4344</v>
      </c>
      <c r="D80" s="43">
        <v>20269</v>
      </c>
      <c r="E80" s="43">
        <v>14715</v>
      </c>
      <c r="F80" s="43">
        <v>4949</v>
      </c>
      <c r="G80" s="57">
        <v>605</v>
      </c>
      <c r="H80" s="66">
        <v>33719</v>
      </c>
      <c r="I80" s="66">
        <v>7410</v>
      </c>
      <c r="J80" s="66">
        <v>26309</v>
      </c>
      <c r="K80" s="66">
        <v>20526</v>
      </c>
      <c r="L80" s="65">
        <v>5339</v>
      </c>
      <c r="M80" s="72">
        <v>444</v>
      </c>
    </row>
    <row r="81" spans="1:13" ht="15" customHeight="1">
      <c r="A81" s="109" t="s">
        <v>32</v>
      </c>
      <c r="B81" s="12">
        <f aca="true" t="shared" si="18" ref="B81:M81">+B80/B7*100</f>
        <v>34.2699210537308</v>
      </c>
      <c r="C81" s="8">
        <f t="shared" si="18"/>
        <v>20.35613870665417</v>
      </c>
      <c r="D81" s="8">
        <f t="shared" si="18"/>
        <v>40.1517402587112</v>
      </c>
      <c r="E81" s="8">
        <f t="shared" si="18"/>
        <v>37.10942425541573</v>
      </c>
      <c r="F81" s="8">
        <f t="shared" si="18"/>
        <v>50.68100358422939</v>
      </c>
      <c r="G81" s="9">
        <f t="shared" si="18"/>
        <v>56.91439322671684</v>
      </c>
      <c r="H81" s="8">
        <f t="shared" si="18"/>
        <v>34.373470885663025</v>
      </c>
      <c r="I81" s="8">
        <f t="shared" si="18"/>
        <v>22.753093622378483</v>
      </c>
      <c r="J81" s="8">
        <f t="shared" si="18"/>
        <v>40.14863648155778</v>
      </c>
      <c r="K81" s="8">
        <f t="shared" si="18"/>
        <v>38.36994111599215</v>
      </c>
      <c r="L81" s="8">
        <f t="shared" si="18"/>
        <v>47.82764489832482</v>
      </c>
      <c r="M81" s="9">
        <f t="shared" si="18"/>
        <v>50.97588978185993</v>
      </c>
    </row>
    <row r="82" spans="1:13" ht="15" customHeight="1">
      <c r="A82" s="109" t="s">
        <v>33</v>
      </c>
      <c r="B82" s="40">
        <v>75041</v>
      </c>
      <c r="C82" s="43">
        <v>11641</v>
      </c>
      <c r="D82" s="43">
        <v>63400</v>
      </c>
      <c r="E82" s="43">
        <v>41884</v>
      </c>
      <c r="F82" s="43">
        <v>18342</v>
      </c>
      <c r="G82" s="57">
        <v>3174</v>
      </c>
      <c r="H82" s="66">
        <v>157303</v>
      </c>
      <c r="I82" s="66">
        <v>29549</v>
      </c>
      <c r="J82" s="66">
        <v>127754</v>
      </c>
      <c r="K82" s="66">
        <v>93949</v>
      </c>
      <c r="L82" s="65">
        <v>30419</v>
      </c>
      <c r="M82" s="72">
        <v>3386</v>
      </c>
    </row>
    <row r="83" spans="1:13" ht="15" customHeight="1">
      <c r="A83" s="109" t="s">
        <v>9</v>
      </c>
      <c r="B83" s="3">
        <f>+B82/$B$82*100</f>
        <v>100</v>
      </c>
      <c r="C83" s="8">
        <f>+C82/$B$82*100</f>
        <v>15.512852973707705</v>
      </c>
      <c r="D83" s="8">
        <f>+D82/$B$82*100</f>
        <v>84.48714702629229</v>
      </c>
      <c r="E83" s="8">
        <f>E82/D82*100</f>
        <v>66.06309148264984</v>
      </c>
      <c r="F83" s="8">
        <f>F82/D82*100</f>
        <v>28.930599369085176</v>
      </c>
      <c r="G83" s="9">
        <f>G82/D82*100</f>
        <v>5.006309148264984</v>
      </c>
      <c r="H83" s="10">
        <f>+H82/$H$82*100</f>
        <v>100</v>
      </c>
      <c r="I83" s="8">
        <f>+I82/$H$82*100</f>
        <v>18.784765706947738</v>
      </c>
      <c r="J83" s="8">
        <f>+J82/$H$82*100</f>
        <v>81.21523429305226</v>
      </c>
      <c r="K83" s="8">
        <f>K82/J82*100</f>
        <v>73.53898899447375</v>
      </c>
      <c r="L83" s="8">
        <f>L82/J82*100</f>
        <v>23.810604756015465</v>
      </c>
      <c r="M83" s="9">
        <f>M82/J82*100</f>
        <v>2.6504062495107785</v>
      </c>
    </row>
    <row r="84" spans="1:13" ht="15" customHeight="1">
      <c r="A84" s="110" t="s">
        <v>40</v>
      </c>
      <c r="B84" s="22">
        <f aca="true" t="shared" si="19" ref="B84:M84">+B82/B7</f>
        <v>1.044833683741524</v>
      </c>
      <c r="C84" s="23">
        <f t="shared" si="19"/>
        <v>0.5455014058106842</v>
      </c>
      <c r="D84" s="23">
        <f t="shared" si="19"/>
        <v>1.2559180681840691</v>
      </c>
      <c r="E84" s="23">
        <f t="shared" si="19"/>
        <v>1.0562630822384182</v>
      </c>
      <c r="F84" s="23">
        <f t="shared" si="19"/>
        <v>1.8783410138248848</v>
      </c>
      <c r="G84" s="24">
        <f t="shared" si="19"/>
        <v>2.985888993414864</v>
      </c>
      <c r="H84" s="23">
        <f t="shared" si="19"/>
        <v>1.603561816995596</v>
      </c>
      <c r="I84" s="23">
        <f t="shared" si="19"/>
        <v>0.9073295053274787</v>
      </c>
      <c r="J84" s="23">
        <f t="shared" si="19"/>
        <v>1.949579575455142</v>
      </c>
      <c r="K84" s="23">
        <f t="shared" si="19"/>
        <v>1.7562202074960276</v>
      </c>
      <c r="L84" s="23">
        <f t="shared" si="19"/>
        <v>2.7249843232106064</v>
      </c>
      <c r="M84" s="24">
        <f t="shared" si="19"/>
        <v>3.8874856486796787</v>
      </c>
    </row>
    <row r="85" spans="1:13" ht="15" customHeight="1">
      <c r="A85" s="134" t="s">
        <v>43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</sheetData>
  <mergeCells count="13">
    <mergeCell ref="J5:M5"/>
    <mergeCell ref="A45:M45"/>
    <mergeCell ref="A85:M85"/>
    <mergeCell ref="A1:M1"/>
    <mergeCell ref="A3:E3"/>
    <mergeCell ref="A4:A6"/>
    <mergeCell ref="B4:G4"/>
    <mergeCell ref="H4:M4"/>
    <mergeCell ref="B5:B6"/>
    <mergeCell ref="C5:C6"/>
    <mergeCell ref="D5:G5"/>
    <mergeCell ref="H5:H6"/>
    <mergeCell ref="I5:I6"/>
  </mergeCells>
  <printOptions/>
  <pageMargins left="1" right="0.75" top="1" bottom="1" header="0.5" footer="0.5"/>
  <pageSetup firstPageNumber="35" useFirstPageNumber="1" horizontalDpi="600" verticalDpi="600" orientation="portrait" r:id="rId1"/>
  <headerFooter alignWithMargins="0">
    <oddFooter xml:space="preserve">&amp;L&amp;"Arial Narrow,Regular"&amp;9Zila Series : Rangpur&amp;C&amp;"Arial Narrow,Regular"&amp;P&amp;R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C81" sqref="C81"/>
    </sheetView>
  </sheetViews>
  <sheetFormatPr defaultColWidth="9.140625" defaultRowHeight="15" customHeight="1"/>
  <cols>
    <col min="1" max="1" width="22.140625" style="33" customWidth="1"/>
    <col min="2" max="3" width="5.57421875" style="33" customWidth="1"/>
    <col min="4" max="6" width="5.140625" style="33" customWidth="1"/>
    <col min="7" max="7" width="5.421875" style="33" customWidth="1"/>
    <col min="8" max="10" width="5.57421875" style="33" customWidth="1"/>
    <col min="11" max="11" width="5.00390625" style="33" customWidth="1"/>
    <col min="12" max="12" width="5.57421875" style="33" customWidth="1"/>
    <col min="13" max="13" width="5.00390625" style="33" customWidth="1"/>
    <col min="14" max="16384" width="9.140625" style="33" customWidth="1"/>
  </cols>
  <sheetData>
    <row r="1" spans="1:13" ht="15" customHeight="1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 customHeight="1">
      <c r="A3" s="116" t="s">
        <v>63</v>
      </c>
      <c r="B3" s="116"/>
      <c r="C3" s="116"/>
      <c r="D3" s="116"/>
      <c r="E3" s="116"/>
      <c r="F3" s="61"/>
      <c r="G3" s="62" t="s">
        <v>72</v>
      </c>
      <c r="H3" s="62"/>
      <c r="I3" s="62"/>
      <c r="J3" s="62"/>
      <c r="K3" s="61" t="s">
        <v>0</v>
      </c>
      <c r="L3" s="61"/>
      <c r="M3" s="61"/>
    </row>
    <row r="4" spans="1:13" ht="15" customHeight="1">
      <c r="A4" s="128" t="s">
        <v>1</v>
      </c>
      <c r="B4" s="127">
        <v>1996</v>
      </c>
      <c r="C4" s="127"/>
      <c r="D4" s="127"/>
      <c r="E4" s="127"/>
      <c r="F4" s="127"/>
      <c r="G4" s="127"/>
      <c r="H4" s="127">
        <v>2008</v>
      </c>
      <c r="I4" s="127"/>
      <c r="J4" s="127"/>
      <c r="K4" s="127"/>
      <c r="L4" s="127"/>
      <c r="M4" s="127"/>
    </row>
    <row r="5" spans="1:13" ht="15" customHeight="1">
      <c r="A5" s="129"/>
      <c r="B5" s="126" t="s">
        <v>2</v>
      </c>
      <c r="C5" s="126" t="s">
        <v>36</v>
      </c>
      <c r="D5" s="127" t="s">
        <v>3</v>
      </c>
      <c r="E5" s="127"/>
      <c r="F5" s="127"/>
      <c r="G5" s="127"/>
      <c r="H5" s="126" t="s">
        <v>2</v>
      </c>
      <c r="I5" s="126" t="s">
        <v>36</v>
      </c>
      <c r="J5" s="127" t="s">
        <v>3</v>
      </c>
      <c r="K5" s="127"/>
      <c r="L5" s="127"/>
      <c r="M5" s="127"/>
    </row>
    <row r="6" spans="1:13" ht="19.5" customHeight="1">
      <c r="A6" s="130"/>
      <c r="B6" s="126"/>
      <c r="C6" s="126"/>
      <c r="D6" s="1" t="s">
        <v>4</v>
      </c>
      <c r="E6" s="1" t="s">
        <v>5</v>
      </c>
      <c r="F6" s="1" t="s">
        <v>6</v>
      </c>
      <c r="G6" s="1" t="s">
        <v>7</v>
      </c>
      <c r="H6" s="126"/>
      <c r="I6" s="126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5" t="s">
        <v>8</v>
      </c>
      <c r="B7" s="73">
        <v>23707</v>
      </c>
      <c r="C7" s="74">
        <v>9392</v>
      </c>
      <c r="D7" s="74">
        <v>14315</v>
      </c>
      <c r="E7" s="74">
        <v>10933</v>
      </c>
      <c r="F7" s="74">
        <v>2963</v>
      </c>
      <c r="G7" s="58">
        <v>419</v>
      </c>
      <c r="H7" s="101">
        <v>32113</v>
      </c>
      <c r="I7" s="101">
        <v>16566</v>
      </c>
      <c r="J7" s="101">
        <v>15547</v>
      </c>
      <c r="K7" s="101">
        <v>12734</v>
      </c>
      <c r="L7" s="101">
        <v>2515</v>
      </c>
      <c r="M7" s="71">
        <v>298</v>
      </c>
    </row>
    <row r="8" spans="1:13" ht="15" customHeight="1">
      <c r="A8" s="105" t="s">
        <v>9</v>
      </c>
      <c r="B8" s="3">
        <f>+B7/$B$7*100</f>
        <v>100</v>
      </c>
      <c r="C8" s="8">
        <f>+C7/$B$7*100</f>
        <v>39.61699076222212</v>
      </c>
      <c r="D8" s="8">
        <f>+D7/$B$7*100</f>
        <v>60.38300923777788</v>
      </c>
      <c r="E8" s="8">
        <f>E7/D7*100</f>
        <v>76.37443241355221</v>
      </c>
      <c r="F8" s="8">
        <f>F7/D7*100</f>
        <v>20.69856793573175</v>
      </c>
      <c r="G8" s="9">
        <f>G7/D7*100</f>
        <v>2.926999650716032</v>
      </c>
      <c r="H8" s="10">
        <f>+H7/$H$7*100</f>
        <v>100</v>
      </c>
      <c r="I8" s="8">
        <f>+I7/$H$7*100</f>
        <v>51.58658487217015</v>
      </c>
      <c r="J8" s="8">
        <f>+J7/$H$7*100</f>
        <v>48.41341512782985</v>
      </c>
      <c r="K8" s="8">
        <f>K7/J7*100</f>
        <v>81.90647713385218</v>
      </c>
      <c r="L8" s="8">
        <f>L7/J7*100</f>
        <v>16.176754357753907</v>
      </c>
      <c r="M8" s="9">
        <f>M7/J7*100</f>
        <v>1.9167685083939023</v>
      </c>
    </row>
    <row r="9" spans="1:13" ht="12.75" customHeight="1">
      <c r="A9" s="5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36" t="s">
        <v>46</v>
      </c>
      <c r="B10" s="11"/>
      <c r="C10" s="6"/>
      <c r="D10" s="6"/>
      <c r="E10" s="6"/>
      <c r="F10" s="6"/>
      <c r="G10" s="7"/>
      <c r="H10" s="6"/>
      <c r="I10" s="6"/>
      <c r="J10" s="6"/>
      <c r="K10" s="6"/>
      <c r="L10" s="6"/>
      <c r="M10" s="7"/>
    </row>
    <row r="11" spans="1:13" ht="15" customHeight="1">
      <c r="A11" s="36" t="s">
        <v>10</v>
      </c>
      <c r="B11" s="40">
        <v>15575</v>
      </c>
      <c r="C11" s="43">
        <v>6583</v>
      </c>
      <c r="D11" s="43">
        <v>8992</v>
      </c>
      <c r="E11" s="43">
        <v>6569</v>
      </c>
      <c r="F11" s="43">
        <v>2082</v>
      </c>
      <c r="G11" s="57">
        <v>341</v>
      </c>
      <c r="H11" s="77">
        <v>24024</v>
      </c>
      <c r="I11" s="77">
        <v>14746</v>
      </c>
      <c r="J11" s="77">
        <v>9278</v>
      </c>
      <c r="K11" s="77">
        <v>7355</v>
      </c>
      <c r="L11" s="77">
        <v>1693</v>
      </c>
      <c r="M11" s="72">
        <v>230</v>
      </c>
    </row>
    <row r="12" spans="1:13" ht="15" customHeight="1">
      <c r="A12" s="105" t="s">
        <v>9</v>
      </c>
      <c r="B12" s="3">
        <f>+B11/$B$11*100</f>
        <v>100</v>
      </c>
      <c r="C12" s="8">
        <f>+C11/$B$11*100</f>
        <v>42.26645264847512</v>
      </c>
      <c r="D12" s="8">
        <f>+D11/$B$11*100</f>
        <v>57.733547351524884</v>
      </c>
      <c r="E12" s="8">
        <f>E11/D11*100</f>
        <v>73.0538256227758</v>
      </c>
      <c r="F12" s="8">
        <f>F11/D11*100</f>
        <v>23.15391459074733</v>
      </c>
      <c r="G12" s="9">
        <f>G11/D11*100</f>
        <v>3.792259786476868</v>
      </c>
      <c r="H12" s="6">
        <f>+H11/$H$11*100</f>
        <v>100</v>
      </c>
      <c r="I12" s="14">
        <f>+I11/$H$11*100</f>
        <v>61.38028638028638</v>
      </c>
      <c r="J12" s="14">
        <f>+J11/$H$11*100</f>
        <v>38.61971361971362</v>
      </c>
      <c r="K12" s="8">
        <f>K11/J11*100</f>
        <v>79.27355033412373</v>
      </c>
      <c r="L12" s="8">
        <f>L11/J11*100</f>
        <v>18.24746712653589</v>
      </c>
      <c r="M12" s="9">
        <f>M11/J11*100</f>
        <v>2.4789825393403753</v>
      </c>
    </row>
    <row r="13" spans="1:13" ht="15" customHeight="1">
      <c r="A13" s="105" t="s">
        <v>11</v>
      </c>
      <c r="B13" s="12">
        <f aca="true" t="shared" si="0" ref="B13:M13">+B11/B7*100</f>
        <v>65.69789513645759</v>
      </c>
      <c r="C13" s="8">
        <f t="shared" si="0"/>
        <v>70.09156729131175</v>
      </c>
      <c r="D13" s="8">
        <f t="shared" si="0"/>
        <v>62.81522878099896</v>
      </c>
      <c r="E13" s="8">
        <f t="shared" si="0"/>
        <v>60.084148906978875</v>
      </c>
      <c r="F13" s="8">
        <f t="shared" si="0"/>
        <v>70.26662166722916</v>
      </c>
      <c r="G13" s="9">
        <f t="shared" si="0"/>
        <v>81.38424821002387</v>
      </c>
      <c r="H13" s="8">
        <f t="shared" si="0"/>
        <v>74.81082427677265</v>
      </c>
      <c r="I13" s="8">
        <f t="shared" si="0"/>
        <v>89.01364240009659</v>
      </c>
      <c r="J13" s="8">
        <f t="shared" si="0"/>
        <v>59.677108123753776</v>
      </c>
      <c r="K13" s="8">
        <f t="shared" si="0"/>
        <v>57.7587560860688</v>
      </c>
      <c r="L13" s="8">
        <f t="shared" si="0"/>
        <v>67.31610337972167</v>
      </c>
      <c r="M13" s="9">
        <f t="shared" si="0"/>
        <v>77.18120805369128</v>
      </c>
    </row>
    <row r="14" spans="1:13" ht="12.75" customHeight="1">
      <c r="A14" s="50"/>
      <c r="B14" s="13"/>
      <c r="C14" s="14"/>
      <c r="D14" s="14"/>
      <c r="E14" s="14"/>
      <c r="F14" s="14"/>
      <c r="G14" s="15"/>
      <c r="H14" s="6"/>
      <c r="I14" s="6"/>
      <c r="J14" s="6"/>
      <c r="K14" s="6"/>
      <c r="L14" s="6"/>
      <c r="M14" s="7"/>
    </row>
    <row r="15" spans="1:13" ht="15" customHeight="1">
      <c r="A15" s="36" t="s">
        <v>12</v>
      </c>
      <c r="B15" s="40">
        <v>5027</v>
      </c>
      <c r="C15" s="43">
        <v>174</v>
      </c>
      <c r="D15" s="43">
        <v>4853</v>
      </c>
      <c r="E15" s="43">
        <v>3922</v>
      </c>
      <c r="F15" s="43">
        <v>856</v>
      </c>
      <c r="G15" s="57">
        <v>75</v>
      </c>
      <c r="H15" s="77">
        <v>6080</v>
      </c>
      <c r="I15" s="77">
        <v>98</v>
      </c>
      <c r="J15" s="77">
        <v>5982</v>
      </c>
      <c r="K15" s="77">
        <v>5096</v>
      </c>
      <c r="L15" s="77">
        <v>818</v>
      </c>
      <c r="M15" s="72">
        <v>68</v>
      </c>
    </row>
    <row r="16" spans="1:13" ht="15" customHeight="1">
      <c r="A16" s="105" t="s">
        <v>13</v>
      </c>
      <c r="B16" s="3">
        <v>100</v>
      </c>
      <c r="C16" s="8">
        <f>C15/B15*100</f>
        <v>3.4613089317684502</v>
      </c>
      <c r="D16" s="8">
        <f>D15/B15*100</f>
        <v>96.53869106823156</v>
      </c>
      <c r="E16" s="8">
        <f>E15/D15*100</f>
        <v>80.8159901092108</v>
      </c>
      <c r="F16" s="8">
        <f>F15/D15*100</f>
        <v>17.638574077889967</v>
      </c>
      <c r="G16" s="9">
        <f>G15/D15*100</f>
        <v>1.5454358128992376</v>
      </c>
      <c r="H16" s="6">
        <f>+H15/$H$15*100</f>
        <v>100</v>
      </c>
      <c r="I16" s="14">
        <f>+I15/$H$15*100</f>
        <v>1.611842105263158</v>
      </c>
      <c r="J16" s="14">
        <f>+J15/$H$15*100</f>
        <v>98.38815789473684</v>
      </c>
      <c r="K16" s="8">
        <f>K15/J15*100</f>
        <v>85.18890003343364</v>
      </c>
      <c r="L16" s="8">
        <f>L15/J15*100</f>
        <v>13.674356402540958</v>
      </c>
      <c r="M16" s="9">
        <f>M15/J15*100</f>
        <v>1.1367435640254095</v>
      </c>
    </row>
    <row r="17" spans="1:13" ht="15" customHeight="1">
      <c r="A17" s="105" t="s">
        <v>11</v>
      </c>
      <c r="B17" s="12">
        <f aca="true" t="shared" si="1" ref="B17:M17">+B15/B7*100</f>
        <v>21.204707470367403</v>
      </c>
      <c r="C17" s="8">
        <f t="shared" si="1"/>
        <v>1.852640545144804</v>
      </c>
      <c r="D17" s="8">
        <f t="shared" si="1"/>
        <v>33.90150192106182</v>
      </c>
      <c r="E17" s="8">
        <f t="shared" si="1"/>
        <v>35.873044909905786</v>
      </c>
      <c r="F17" s="8">
        <f t="shared" si="1"/>
        <v>28.889638879514006</v>
      </c>
      <c r="G17" s="9">
        <f t="shared" si="1"/>
        <v>17.899761336515514</v>
      </c>
      <c r="H17" s="8">
        <f t="shared" si="1"/>
        <v>18.93314234110796</v>
      </c>
      <c r="I17" s="8">
        <f t="shared" si="1"/>
        <v>0.5915731015332609</v>
      </c>
      <c r="J17" s="8">
        <f t="shared" si="1"/>
        <v>38.476876567826594</v>
      </c>
      <c r="K17" s="8">
        <f t="shared" si="1"/>
        <v>40.01884718077587</v>
      </c>
      <c r="L17" s="8">
        <f t="shared" si="1"/>
        <v>32.52485089463221</v>
      </c>
      <c r="M17" s="9">
        <f t="shared" si="1"/>
        <v>22.818791946308725</v>
      </c>
    </row>
    <row r="18" spans="1:13" ht="12.75" customHeight="1">
      <c r="A18" s="50"/>
      <c r="B18" s="11"/>
      <c r="C18" s="14"/>
      <c r="D18" s="14"/>
      <c r="E18" s="14"/>
      <c r="F18" s="14"/>
      <c r="G18" s="15"/>
      <c r="H18" s="6"/>
      <c r="I18" s="6"/>
      <c r="J18" s="6"/>
      <c r="K18" s="6"/>
      <c r="L18" s="6"/>
      <c r="M18" s="7"/>
    </row>
    <row r="19" spans="1:13" ht="15" customHeight="1">
      <c r="A19" s="36" t="s">
        <v>14</v>
      </c>
      <c r="B19" s="40">
        <v>3105</v>
      </c>
      <c r="C19" s="43">
        <v>2635</v>
      </c>
      <c r="D19" s="43">
        <v>470</v>
      </c>
      <c r="E19" s="43">
        <v>442</v>
      </c>
      <c r="F19" s="43">
        <v>25</v>
      </c>
      <c r="G19" s="57">
        <v>3</v>
      </c>
      <c r="H19" s="77">
        <v>2009</v>
      </c>
      <c r="I19" s="77">
        <v>1722</v>
      </c>
      <c r="J19" s="77">
        <v>287</v>
      </c>
      <c r="K19" s="77">
        <v>283</v>
      </c>
      <c r="L19" s="77">
        <v>4</v>
      </c>
      <c r="M19" s="72">
        <v>0</v>
      </c>
    </row>
    <row r="20" spans="1:13" ht="15" customHeight="1">
      <c r="A20" s="105" t="s">
        <v>9</v>
      </c>
      <c r="B20" s="3">
        <f>+B19/$B$19*100</f>
        <v>100</v>
      </c>
      <c r="C20" s="8">
        <f>+C19/$B$19*100</f>
        <v>84.86312399355877</v>
      </c>
      <c r="D20" s="8">
        <f>+D19/$B$19*100</f>
        <v>15.136876006441224</v>
      </c>
      <c r="E20" s="8">
        <f>E19/D19*100</f>
        <v>94.04255319148936</v>
      </c>
      <c r="F20" s="8">
        <f>F19/D19*100</f>
        <v>5.319148936170213</v>
      </c>
      <c r="G20" s="9">
        <f>G19/D19*100</f>
        <v>0.6382978723404255</v>
      </c>
      <c r="H20" s="20">
        <f>+H19/$H$19*100</f>
        <v>100</v>
      </c>
      <c r="I20" s="14">
        <f>+I19/$H$19*100</f>
        <v>85.71428571428571</v>
      </c>
      <c r="J20" s="14">
        <f>+J19/$H$19*100</f>
        <v>14.285714285714285</v>
      </c>
      <c r="K20" s="8">
        <f>K19/J19*100</f>
        <v>98.60627177700349</v>
      </c>
      <c r="L20" s="8">
        <f>L19/J19*100</f>
        <v>1.3937282229965158</v>
      </c>
      <c r="M20" s="9">
        <f>M19/J19*100</f>
        <v>0</v>
      </c>
    </row>
    <row r="21" spans="1:13" ht="15" customHeight="1">
      <c r="A21" s="105" t="s">
        <v>11</v>
      </c>
      <c r="B21" s="12">
        <f aca="true" t="shared" si="2" ref="B21:M21">+B19/B7*100</f>
        <v>13.097397393175012</v>
      </c>
      <c r="C21" s="8">
        <f t="shared" si="2"/>
        <v>28.05579216354344</v>
      </c>
      <c r="D21" s="8">
        <f t="shared" si="2"/>
        <v>3.2832692979392246</v>
      </c>
      <c r="E21" s="8">
        <f t="shared" si="2"/>
        <v>4.0428061831153395</v>
      </c>
      <c r="F21" s="8">
        <f t="shared" si="2"/>
        <v>0.8437394532568343</v>
      </c>
      <c r="G21" s="9">
        <f t="shared" si="2"/>
        <v>0.7159904534606205</v>
      </c>
      <c r="H21" s="8">
        <f t="shared" si="2"/>
        <v>6.256033382119392</v>
      </c>
      <c r="I21" s="8">
        <f t="shared" si="2"/>
        <v>10.394784498370155</v>
      </c>
      <c r="J21" s="8">
        <f t="shared" si="2"/>
        <v>1.846015308419631</v>
      </c>
      <c r="K21" s="8">
        <f t="shared" si="2"/>
        <v>2.222396733155332</v>
      </c>
      <c r="L21" s="8">
        <f t="shared" si="2"/>
        <v>0.15904572564612326</v>
      </c>
      <c r="M21" s="9">
        <f t="shared" si="2"/>
        <v>0</v>
      </c>
    </row>
    <row r="22" spans="1:13" ht="15" customHeight="1">
      <c r="A22" s="5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9" t="s">
        <v>15</v>
      </c>
      <c r="B23" s="40">
        <v>7032</v>
      </c>
      <c r="C23" s="43">
        <v>4527</v>
      </c>
      <c r="D23" s="43">
        <v>2505</v>
      </c>
      <c r="E23" s="43">
        <v>2450</v>
      </c>
      <c r="F23" s="43">
        <v>49</v>
      </c>
      <c r="G23" s="57">
        <v>6</v>
      </c>
      <c r="H23" s="77">
        <v>10683</v>
      </c>
      <c r="I23" s="77">
        <v>6624</v>
      </c>
      <c r="J23" s="77">
        <v>4059</v>
      </c>
      <c r="K23" s="77">
        <v>3797</v>
      </c>
      <c r="L23" s="77">
        <v>236</v>
      </c>
      <c r="M23" s="72">
        <v>26</v>
      </c>
    </row>
    <row r="24" spans="1:13" ht="15" customHeight="1">
      <c r="A24" s="105" t="s">
        <v>13</v>
      </c>
      <c r="B24" s="3">
        <f>+B23/$B$23*100</f>
        <v>100</v>
      </c>
      <c r="C24" s="8">
        <f>+C23/$B$23*100</f>
        <v>64.37713310580205</v>
      </c>
      <c r="D24" s="8">
        <f>+D23/$B$23*100</f>
        <v>35.622866894197955</v>
      </c>
      <c r="E24" s="8">
        <f>E23/D23*100</f>
        <v>97.80439121756487</v>
      </c>
      <c r="F24" s="8">
        <f>F23/D23*100</f>
        <v>1.9560878243512974</v>
      </c>
      <c r="G24" s="9">
        <f>G23/D23*100</f>
        <v>0.23952095808383234</v>
      </c>
      <c r="H24" s="6">
        <f>+H23/$H$23*100</f>
        <v>100</v>
      </c>
      <c r="I24" s="14">
        <f>+I23/$H$23*100</f>
        <v>62.005054759898904</v>
      </c>
      <c r="J24" s="14">
        <f>+J23/$H$23*100</f>
        <v>37.994945240101096</v>
      </c>
      <c r="K24" s="8">
        <f>K23/J23*100</f>
        <v>93.54520817935452</v>
      </c>
      <c r="L24" s="8">
        <f>L23/J23*100</f>
        <v>5.814239960581425</v>
      </c>
      <c r="M24" s="9">
        <f>M23/J23*100</f>
        <v>0.6405518600640552</v>
      </c>
    </row>
    <row r="25" spans="1:13" ht="15" customHeight="1">
      <c r="A25" s="105" t="s">
        <v>11</v>
      </c>
      <c r="B25" s="12">
        <f aca="true" t="shared" si="3" ref="B25:M25">+B23/B7*100</f>
        <v>29.66212511072679</v>
      </c>
      <c r="C25" s="8">
        <f t="shared" si="3"/>
        <v>48.20059625212947</v>
      </c>
      <c r="D25" s="8">
        <f t="shared" si="3"/>
        <v>17.499126790080336</v>
      </c>
      <c r="E25" s="8">
        <f t="shared" si="3"/>
        <v>22.40921979328638</v>
      </c>
      <c r="F25" s="8">
        <f t="shared" si="3"/>
        <v>1.6537293283833951</v>
      </c>
      <c r="G25" s="9">
        <f t="shared" si="3"/>
        <v>1.431980906921241</v>
      </c>
      <c r="H25" s="8">
        <f t="shared" si="3"/>
        <v>33.266901254943484</v>
      </c>
      <c r="I25" s="8">
        <f t="shared" si="3"/>
        <v>39.985512495472655</v>
      </c>
      <c r="J25" s="8">
        <f t="shared" si="3"/>
        <v>26.107930790506206</v>
      </c>
      <c r="K25" s="8">
        <f t="shared" si="3"/>
        <v>29.817810585833204</v>
      </c>
      <c r="L25" s="8">
        <f t="shared" si="3"/>
        <v>9.383697813121273</v>
      </c>
      <c r="M25" s="9">
        <f t="shared" si="3"/>
        <v>8.724832214765101</v>
      </c>
    </row>
    <row r="26" spans="1:13" ht="13.5" customHeight="1">
      <c r="A26" s="50"/>
      <c r="B26" s="3" t="s">
        <v>35</v>
      </c>
      <c r="C26" s="4" t="s">
        <v>34</v>
      </c>
      <c r="D26" s="4" t="s">
        <v>34</v>
      </c>
      <c r="E26" s="4" t="s">
        <v>34</v>
      </c>
      <c r="F26" s="4" t="s">
        <v>34</v>
      </c>
      <c r="G26" s="5" t="s">
        <v>34</v>
      </c>
      <c r="H26" s="6"/>
      <c r="I26" s="6"/>
      <c r="J26" s="6"/>
      <c r="K26" s="6"/>
      <c r="L26" s="6"/>
      <c r="M26" s="7"/>
    </row>
    <row r="27" spans="1:13" ht="15" customHeight="1">
      <c r="A27" s="49" t="s">
        <v>16</v>
      </c>
      <c r="B27" s="40">
        <v>26901</v>
      </c>
      <c r="C27" s="43">
        <v>1163</v>
      </c>
      <c r="D27" s="43">
        <v>25738</v>
      </c>
      <c r="E27" s="43">
        <v>8337</v>
      </c>
      <c r="F27" s="43">
        <v>11789</v>
      </c>
      <c r="G27" s="57">
        <v>5611</v>
      </c>
      <c r="H27" s="77">
        <v>25054</v>
      </c>
      <c r="I27" s="77">
        <v>1611</v>
      </c>
      <c r="J27" s="77">
        <v>23444</v>
      </c>
      <c r="K27" s="77">
        <v>10127</v>
      </c>
      <c r="L27" s="77">
        <v>9603</v>
      </c>
      <c r="M27" s="72">
        <v>3714</v>
      </c>
    </row>
    <row r="28" spans="1:13" ht="15" customHeight="1">
      <c r="A28" s="105" t="s">
        <v>13</v>
      </c>
      <c r="B28" s="3">
        <f>+B27/$B$27*100</f>
        <v>100</v>
      </c>
      <c r="C28" s="8">
        <f>+C27/$B$27*100</f>
        <v>4.323259358388164</v>
      </c>
      <c r="D28" s="8">
        <f>+D27/$B$27*100</f>
        <v>95.67674064161183</v>
      </c>
      <c r="E28" s="8">
        <f>E27/D27*100</f>
        <v>32.39179423420623</v>
      </c>
      <c r="F28" s="8">
        <f>F27/D27*100</f>
        <v>45.80386976455047</v>
      </c>
      <c r="G28" s="9">
        <f>G27/D27*100</f>
        <v>21.800450695469735</v>
      </c>
      <c r="H28" s="6">
        <f>+H27/$H$27*100</f>
        <v>100</v>
      </c>
      <c r="I28" s="14">
        <f>+I27/$H$27*100</f>
        <v>6.430110960325697</v>
      </c>
      <c r="J28" s="14">
        <f>+J27/$H$27*100</f>
        <v>93.57388041829648</v>
      </c>
      <c r="K28" s="8">
        <f>K27/J27*100</f>
        <v>43.19655348916567</v>
      </c>
      <c r="L28" s="8">
        <f>L27/J27*100</f>
        <v>40.9614400272991</v>
      </c>
      <c r="M28" s="9">
        <f>M27/J27*100</f>
        <v>15.842006483535235</v>
      </c>
    </row>
    <row r="29" spans="1:13" ht="15" customHeight="1">
      <c r="A29" s="105" t="s">
        <v>17</v>
      </c>
      <c r="B29" s="12">
        <f aca="true" t="shared" si="4" ref="B29:M29">+B27/B32*100</f>
        <v>98.44830741079598</v>
      </c>
      <c r="C29" s="8">
        <f t="shared" si="4"/>
        <v>223.22456813819576</v>
      </c>
      <c r="D29" s="8">
        <f t="shared" si="4"/>
        <v>96.02298164453067</v>
      </c>
      <c r="E29" s="8">
        <f t="shared" si="4"/>
        <v>84.36551305403765</v>
      </c>
      <c r="F29" s="8">
        <f t="shared" si="4"/>
        <v>99.15054667788057</v>
      </c>
      <c r="G29" s="9">
        <f t="shared" si="4"/>
        <v>111.50635930047694</v>
      </c>
      <c r="H29" s="8">
        <f t="shared" si="4"/>
        <v>97.8595422232638</v>
      </c>
      <c r="I29" s="8">
        <f t="shared" si="4"/>
        <v>195.5097087378641</v>
      </c>
      <c r="J29" s="8">
        <f t="shared" si="4"/>
        <v>94.62001049360293</v>
      </c>
      <c r="K29" s="8">
        <f t="shared" si="4"/>
        <v>86.49641270925864</v>
      </c>
      <c r="L29" s="8">
        <f t="shared" si="4"/>
        <v>99.45111847555924</v>
      </c>
      <c r="M29" s="9">
        <f t="shared" si="4"/>
        <v>108.81922062701435</v>
      </c>
    </row>
    <row r="30" spans="1:13" ht="15" customHeight="1">
      <c r="A30" s="105" t="s">
        <v>18</v>
      </c>
      <c r="B30" s="12">
        <f aca="true" t="shared" si="5" ref="B30:M30">+B27/B7</f>
        <v>1.1347281393681192</v>
      </c>
      <c r="C30" s="8">
        <f t="shared" si="5"/>
        <v>0.12382879045996593</v>
      </c>
      <c r="D30" s="8">
        <f t="shared" si="5"/>
        <v>1.797974152986378</v>
      </c>
      <c r="E30" s="8">
        <f t="shared" si="5"/>
        <v>0.7625537363944023</v>
      </c>
      <c r="F30" s="8">
        <f t="shared" si="5"/>
        <v>3.978737765777928</v>
      </c>
      <c r="G30" s="9">
        <f t="shared" si="5"/>
        <v>13.391408114558473</v>
      </c>
      <c r="H30" s="8">
        <f t="shared" si="5"/>
        <v>0.7801824806153271</v>
      </c>
      <c r="I30" s="8">
        <f t="shared" si="5"/>
        <v>0.09724737413980442</v>
      </c>
      <c r="J30" s="8">
        <f t="shared" si="5"/>
        <v>1.507943654724384</v>
      </c>
      <c r="K30" s="8">
        <f t="shared" si="5"/>
        <v>0.7952724988220512</v>
      </c>
      <c r="L30" s="8">
        <f t="shared" si="5"/>
        <v>3.8182902584493044</v>
      </c>
      <c r="M30" s="9">
        <f t="shared" si="5"/>
        <v>12.463087248322148</v>
      </c>
    </row>
    <row r="31" spans="1:13" ht="12.75" customHeight="1">
      <c r="A31" s="5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36" t="s">
        <v>47</v>
      </c>
      <c r="B32" s="40">
        <v>27325</v>
      </c>
      <c r="C32" s="43">
        <v>521</v>
      </c>
      <c r="D32" s="43">
        <v>26804</v>
      </c>
      <c r="E32" s="43">
        <v>9882</v>
      </c>
      <c r="F32" s="43">
        <v>11890</v>
      </c>
      <c r="G32" s="57">
        <v>5032</v>
      </c>
      <c r="H32" s="77">
        <v>25602</v>
      </c>
      <c r="I32" s="77">
        <v>824</v>
      </c>
      <c r="J32" s="77">
        <v>24777</v>
      </c>
      <c r="K32" s="77">
        <v>11708</v>
      </c>
      <c r="L32" s="77">
        <v>9656</v>
      </c>
      <c r="M32" s="72">
        <v>3413</v>
      </c>
    </row>
    <row r="33" spans="1:13" ht="15" customHeight="1">
      <c r="A33" s="105" t="s">
        <v>13</v>
      </c>
      <c r="B33" s="3">
        <f>+B32/$B$32*100</f>
        <v>100</v>
      </c>
      <c r="C33" s="8">
        <f>+C32/$B$32*100</f>
        <v>1.9066788655077767</v>
      </c>
      <c r="D33" s="8">
        <f>+D32/$B$32*100</f>
        <v>98.09332113449223</v>
      </c>
      <c r="E33" s="8">
        <f>E32/D32*100</f>
        <v>36.86763169676168</v>
      </c>
      <c r="F33" s="8">
        <f>F32/D32*100</f>
        <v>44.359050887927175</v>
      </c>
      <c r="G33" s="9">
        <f>G32/D32*100</f>
        <v>18.773317415311148</v>
      </c>
      <c r="H33" s="6">
        <f>+H32/$H$32*100</f>
        <v>100</v>
      </c>
      <c r="I33" s="14">
        <f>+I32/$H$32*100</f>
        <v>3.2184985548004064</v>
      </c>
      <c r="J33" s="14">
        <f>+J32/$H$32*100</f>
        <v>96.77759550035154</v>
      </c>
      <c r="K33" s="8">
        <f>K32/J32*100</f>
        <v>47.25350123098034</v>
      </c>
      <c r="L33" s="8">
        <f>L32/J32*100</f>
        <v>38.971626912055534</v>
      </c>
      <c r="M33" s="9">
        <f>M32/J32*100</f>
        <v>13.774871856964118</v>
      </c>
    </row>
    <row r="34" spans="1:13" ht="15" customHeight="1">
      <c r="A34" s="105" t="s">
        <v>18</v>
      </c>
      <c r="B34" s="12">
        <f aca="true" t="shared" si="6" ref="B34:M34">+B32/B7</f>
        <v>1.1526131522335175</v>
      </c>
      <c r="C34" s="8">
        <f t="shared" si="6"/>
        <v>0.05547274275979557</v>
      </c>
      <c r="D34" s="8">
        <f t="shared" si="6"/>
        <v>1.8724414949353825</v>
      </c>
      <c r="E34" s="8">
        <f t="shared" si="6"/>
        <v>0.9038690203969634</v>
      </c>
      <c r="F34" s="8">
        <f t="shared" si="6"/>
        <v>4.012824839689504</v>
      </c>
      <c r="G34" s="9">
        <f t="shared" si="6"/>
        <v>12.009546539379475</v>
      </c>
      <c r="H34" s="8">
        <f t="shared" si="6"/>
        <v>0.7972472207517205</v>
      </c>
      <c r="I34" s="8">
        <f t="shared" si="6"/>
        <v>0.04974043221055173</v>
      </c>
      <c r="J34" s="8">
        <f t="shared" si="6"/>
        <v>1.5936836688750242</v>
      </c>
      <c r="K34" s="8">
        <f t="shared" si="6"/>
        <v>0.9194283021831318</v>
      </c>
      <c r="L34" s="8">
        <f t="shared" si="6"/>
        <v>3.8393638170974156</v>
      </c>
      <c r="M34" s="9">
        <f t="shared" si="6"/>
        <v>11.453020134228188</v>
      </c>
    </row>
    <row r="35" spans="1:13" ht="12.75" customHeight="1">
      <c r="A35" s="51"/>
      <c r="B35" s="17"/>
      <c r="C35" s="18"/>
      <c r="D35" s="18"/>
      <c r="E35" s="18"/>
      <c r="F35" s="6"/>
      <c r="G35" s="7"/>
      <c r="H35" s="6"/>
      <c r="I35" s="6"/>
      <c r="J35" s="6"/>
      <c r="K35" s="6"/>
      <c r="L35" s="6"/>
      <c r="M35" s="7"/>
    </row>
    <row r="36" spans="1:13" ht="15" customHeight="1">
      <c r="A36" s="49" t="s">
        <v>73</v>
      </c>
      <c r="B36" s="40">
        <v>1355</v>
      </c>
      <c r="C36" s="43">
        <v>329</v>
      </c>
      <c r="D36" s="43">
        <v>1026</v>
      </c>
      <c r="E36" s="43">
        <v>611</v>
      </c>
      <c r="F36" s="43">
        <v>325</v>
      </c>
      <c r="G36" s="57">
        <v>90</v>
      </c>
      <c r="H36" s="77">
        <v>2008</v>
      </c>
      <c r="I36" s="77">
        <v>714</v>
      </c>
      <c r="J36" s="77">
        <v>1295</v>
      </c>
      <c r="K36" s="77">
        <v>861</v>
      </c>
      <c r="L36" s="77">
        <v>360</v>
      </c>
      <c r="M36" s="72">
        <v>73</v>
      </c>
    </row>
    <row r="37" spans="1:13" ht="15" customHeight="1">
      <c r="A37" s="105" t="s">
        <v>13</v>
      </c>
      <c r="B37" s="19">
        <f>+B36/$B$36*100</f>
        <v>100</v>
      </c>
      <c r="C37" s="8">
        <f>+C36/$B$36*100</f>
        <v>24.28044280442804</v>
      </c>
      <c r="D37" s="8">
        <f>+D36/$B$36*100</f>
        <v>75.71955719557195</v>
      </c>
      <c r="E37" s="8">
        <f>E36/D36*100</f>
        <v>59.551656920077974</v>
      </c>
      <c r="F37" s="8">
        <f>F36/D36*100</f>
        <v>31.676413255360625</v>
      </c>
      <c r="G37" s="9">
        <f>G36/D36*100</f>
        <v>8.771929824561402</v>
      </c>
      <c r="H37" s="20">
        <f>+H36/$H$36*100</f>
        <v>100</v>
      </c>
      <c r="I37" s="14">
        <f>+I36/$H$36*100</f>
        <v>35.55776892430279</v>
      </c>
      <c r="J37" s="14">
        <f>+J36/$H$36*100</f>
        <v>64.49203187250995</v>
      </c>
      <c r="K37" s="8">
        <f>K36/J36*100</f>
        <v>66.48648648648648</v>
      </c>
      <c r="L37" s="8">
        <f>L36/J36*100</f>
        <v>27.7992277992278</v>
      </c>
      <c r="M37" s="9">
        <f>M36/J36*100</f>
        <v>5.637065637065637</v>
      </c>
    </row>
    <row r="38" spans="1:13" ht="15" customHeight="1">
      <c r="A38" s="105" t="s">
        <v>19</v>
      </c>
      <c r="B38" s="12">
        <f aca="true" t="shared" si="7" ref="B38:M38">+B36/B32*100</f>
        <v>4.9588289112534305</v>
      </c>
      <c r="C38" s="8">
        <f t="shared" si="7"/>
        <v>63.14779270633397</v>
      </c>
      <c r="D38" s="8">
        <f t="shared" si="7"/>
        <v>3.827786897477988</v>
      </c>
      <c r="E38" s="8">
        <f t="shared" si="7"/>
        <v>6.182958915199353</v>
      </c>
      <c r="F38" s="8">
        <f t="shared" si="7"/>
        <v>2.7333894028595456</v>
      </c>
      <c r="G38" s="9">
        <f t="shared" si="7"/>
        <v>1.7885532591414943</v>
      </c>
      <c r="H38" s="8">
        <f t="shared" si="7"/>
        <v>7.8431372549019605</v>
      </c>
      <c r="I38" s="8">
        <f t="shared" si="7"/>
        <v>86.6504854368932</v>
      </c>
      <c r="J38" s="8">
        <f t="shared" si="7"/>
        <v>5.22662146345401</v>
      </c>
      <c r="K38" s="8">
        <f t="shared" si="7"/>
        <v>7.353946019815511</v>
      </c>
      <c r="L38" s="8">
        <f t="shared" si="7"/>
        <v>3.7282518641259323</v>
      </c>
      <c r="M38" s="9">
        <f t="shared" si="7"/>
        <v>2.138880750073249</v>
      </c>
    </row>
    <row r="39" spans="1:13" ht="15" customHeight="1">
      <c r="A39" s="105" t="s">
        <v>18</v>
      </c>
      <c r="B39" s="12">
        <f aca="true" t="shared" si="8" ref="B39:M39">+B36/B7</f>
        <v>0.057156114227865186</v>
      </c>
      <c r="C39" s="8">
        <f t="shared" si="8"/>
        <v>0.035029812606473594</v>
      </c>
      <c r="D39" s="8">
        <f t="shared" si="8"/>
        <v>0.07167307020607754</v>
      </c>
      <c r="E39" s="8">
        <f t="shared" si="8"/>
        <v>0.0558858501783591</v>
      </c>
      <c r="F39" s="8">
        <f t="shared" si="8"/>
        <v>0.10968612892338846</v>
      </c>
      <c r="G39" s="9">
        <f t="shared" si="8"/>
        <v>0.21479713603818615</v>
      </c>
      <c r="H39" s="8">
        <f t="shared" si="8"/>
        <v>0.06252919378444867</v>
      </c>
      <c r="I39" s="8">
        <f t="shared" si="8"/>
        <v>0.04310032596885187</v>
      </c>
      <c r="J39" s="8">
        <f t="shared" si="8"/>
        <v>0.08329581269698334</v>
      </c>
      <c r="K39" s="8">
        <f t="shared" si="8"/>
        <v>0.06761426103345375</v>
      </c>
      <c r="L39" s="8">
        <f t="shared" si="8"/>
        <v>0.14314115308151093</v>
      </c>
      <c r="M39" s="9">
        <f t="shared" si="8"/>
        <v>0.24496644295302014</v>
      </c>
    </row>
    <row r="40" spans="1:13" ht="10.5" customHeight="1">
      <c r="A40" s="50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36" t="s">
        <v>45</v>
      </c>
      <c r="B41" s="40">
        <v>24272</v>
      </c>
      <c r="C41" s="43">
        <v>7</v>
      </c>
      <c r="D41" s="43">
        <v>24265</v>
      </c>
      <c r="E41" s="43">
        <v>8833</v>
      </c>
      <c r="F41" s="43">
        <v>10881</v>
      </c>
      <c r="G41" s="57">
        <v>4550</v>
      </c>
      <c r="H41" s="77">
        <v>21792</v>
      </c>
      <c r="I41" s="77">
        <v>10</v>
      </c>
      <c r="J41" s="77">
        <v>21782</v>
      </c>
      <c r="K41" s="77">
        <v>10189</v>
      </c>
      <c r="L41" s="77">
        <v>8549</v>
      </c>
      <c r="M41" s="72">
        <v>3043</v>
      </c>
    </row>
    <row r="42" spans="1:13" ht="15" customHeight="1">
      <c r="A42" s="105" t="s">
        <v>13</v>
      </c>
      <c r="B42" s="3">
        <f>+B41/$B$41*100</f>
        <v>100</v>
      </c>
      <c r="C42" s="8">
        <f>+C41/$B$41*100</f>
        <v>0.02883981542518128</v>
      </c>
      <c r="D42" s="8">
        <f>+D41/$B$41*100</f>
        <v>99.97116018457481</v>
      </c>
      <c r="E42" s="8">
        <f>E41/D41*100</f>
        <v>36.40222542757057</v>
      </c>
      <c r="F42" s="8">
        <f>F41/D41*100</f>
        <v>44.84236554708428</v>
      </c>
      <c r="G42" s="9">
        <f>G41/D41*100</f>
        <v>18.751287863177417</v>
      </c>
      <c r="H42" s="6">
        <f>+H41/$H$41*100</f>
        <v>100</v>
      </c>
      <c r="I42" s="14">
        <f>+I41/$H$41*100</f>
        <v>0.04588839941262848</v>
      </c>
      <c r="J42" s="14">
        <f>+J41/$H$41*100</f>
        <v>99.95411160058737</v>
      </c>
      <c r="K42" s="8">
        <f>K41/J41*100</f>
        <v>46.77715544945368</v>
      </c>
      <c r="L42" s="8">
        <f>L41/J41*100</f>
        <v>39.24800293820586</v>
      </c>
      <c r="M42" s="9">
        <f>M41/J41*100</f>
        <v>13.970250665687264</v>
      </c>
    </row>
    <row r="43" spans="1:13" ht="15" customHeight="1">
      <c r="A43" s="105" t="s">
        <v>17</v>
      </c>
      <c r="B43" s="12">
        <f aca="true" t="shared" si="9" ref="B43:M43">+B41/B32*100</f>
        <v>88.8270814272644</v>
      </c>
      <c r="C43" s="8">
        <f t="shared" si="9"/>
        <v>1.3435700575815739</v>
      </c>
      <c r="D43" s="8">
        <f t="shared" si="9"/>
        <v>90.5275332039994</v>
      </c>
      <c r="E43" s="8">
        <f t="shared" si="9"/>
        <v>89.38473993118802</v>
      </c>
      <c r="F43" s="8">
        <f t="shared" si="9"/>
        <v>91.5138772077376</v>
      </c>
      <c r="G43" s="9">
        <f t="shared" si="9"/>
        <v>90.42130365659777</v>
      </c>
      <c r="H43" s="8">
        <f t="shared" si="9"/>
        <v>85.11835012889618</v>
      </c>
      <c r="I43" s="8">
        <f t="shared" si="9"/>
        <v>1.2135922330097086</v>
      </c>
      <c r="J43" s="8">
        <f t="shared" si="9"/>
        <v>87.91217661540945</v>
      </c>
      <c r="K43" s="8">
        <f t="shared" si="9"/>
        <v>87.0259651520328</v>
      </c>
      <c r="L43" s="8">
        <f t="shared" si="9"/>
        <v>88.53562551781276</v>
      </c>
      <c r="M43" s="9">
        <f t="shared" si="9"/>
        <v>89.1590975681219</v>
      </c>
    </row>
    <row r="44" spans="1:13" ht="15" customHeight="1">
      <c r="A44" s="106" t="s">
        <v>18</v>
      </c>
      <c r="B44" s="22">
        <f aca="true" t="shared" si="10" ref="B44:M44">+B41/B7</f>
        <v>1.0238326232758257</v>
      </c>
      <c r="C44" s="23">
        <f t="shared" si="10"/>
        <v>0.0007453151618398638</v>
      </c>
      <c r="D44" s="23">
        <f t="shared" si="10"/>
        <v>1.6950750960530911</v>
      </c>
      <c r="E44" s="23">
        <f t="shared" si="10"/>
        <v>0.8079209732004025</v>
      </c>
      <c r="F44" s="23">
        <f t="shared" si="10"/>
        <v>3.6722915963550458</v>
      </c>
      <c r="G44" s="24">
        <f t="shared" si="10"/>
        <v>10.859188544152744</v>
      </c>
      <c r="H44" s="23">
        <f t="shared" si="10"/>
        <v>0.6786036807523433</v>
      </c>
      <c r="I44" s="23">
        <f t="shared" si="10"/>
        <v>0.0006036460219727152</v>
      </c>
      <c r="J44" s="23">
        <f t="shared" si="10"/>
        <v>1.4010420016723484</v>
      </c>
      <c r="K44" s="23">
        <f t="shared" si="10"/>
        <v>0.8001413538558191</v>
      </c>
      <c r="L44" s="23">
        <f t="shared" si="10"/>
        <v>3.3992047713717692</v>
      </c>
      <c r="M44" s="24">
        <f t="shared" si="10"/>
        <v>10.211409395973154</v>
      </c>
    </row>
    <row r="45" spans="1:14" ht="15" customHeight="1">
      <c r="A45" s="134" t="s">
        <v>43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34"/>
    </row>
    <row r="46" spans="1:13" ht="15" customHeight="1">
      <c r="A46" s="2" t="s">
        <v>20</v>
      </c>
      <c r="B46" s="25"/>
      <c r="C46" s="26"/>
      <c r="D46" s="43">
        <v>47212</v>
      </c>
      <c r="E46" s="43">
        <v>18381</v>
      </c>
      <c r="F46" s="43">
        <v>20808</v>
      </c>
      <c r="G46" s="57">
        <v>8023</v>
      </c>
      <c r="H46" s="78" t="s">
        <v>34</v>
      </c>
      <c r="I46" s="78" t="s">
        <v>34</v>
      </c>
      <c r="J46" s="69">
        <v>42531.36</v>
      </c>
      <c r="K46" s="69">
        <v>20428.08</v>
      </c>
      <c r="L46" s="69">
        <v>16454.59</v>
      </c>
      <c r="M46" s="70">
        <v>5648.69</v>
      </c>
    </row>
    <row r="47" spans="1:13" ht="15" customHeight="1">
      <c r="A47" s="109" t="s">
        <v>9</v>
      </c>
      <c r="B47" s="25"/>
      <c r="C47" s="26"/>
      <c r="D47" s="4">
        <f>+D46/$D$46*100</f>
        <v>100</v>
      </c>
      <c r="E47" s="8">
        <f>+E46/$D$46*100</f>
        <v>38.932898415657036</v>
      </c>
      <c r="F47" s="8">
        <f>+F46/$D$46*100</f>
        <v>44.07354062526476</v>
      </c>
      <c r="G47" s="9">
        <f>+G46/$D$46*100</f>
        <v>16.9935609590782</v>
      </c>
      <c r="H47" s="26"/>
      <c r="I47" s="26"/>
      <c r="J47" s="10">
        <f>+J46/$J$46*100</f>
        <v>100</v>
      </c>
      <c r="K47" s="8">
        <f>+K46/$J$46*100</f>
        <v>48.030629634227544</v>
      </c>
      <c r="L47" s="8">
        <f>+L46/$J$46*100</f>
        <v>38.6881350608116</v>
      </c>
      <c r="M47" s="9">
        <f>+M46/$J$46*100</f>
        <v>13.281235304960855</v>
      </c>
    </row>
    <row r="48" spans="1:13" ht="12" customHeight="1">
      <c r="A48" s="16"/>
      <c r="B48" s="11"/>
      <c r="C48" s="6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4" ht="15" customHeight="1">
      <c r="A49" s="29" t="s">
        <v>42</v>
      </c>
      <c r="B49" s="27"/>
      <c r="C49" s="28"/>
      <c r="D49" s="97">
        <v>197.4</v>
      </c>
      <c r="E49" s="97">
        <v>211.2</v>
      </c>
      <c r="F49" s="97">
        <v>194.1</v>
      </c>
      <c r="G49" s="98">
        <v>178.4</v>
      </c>
      <c r="H49" s="99"/>
      <c r="I49" s="99"/>
      <c r="J49" s="69">
        <v>198.03</v>
      </c>
      <c r="K49" s="69">
        <v>202.58</v>
      </c>
      <c r="L49" s="69">
        <v>195.22</v>
      </c>
      <c r="M49" s="70">
        <v>190.56</v>
      </c>
      <c r="N49" s="100"/>
    </row>
    <row r="50" spans="1:13" ht="12.75" customHeight="1">
      <c r="A50" s="35"/>
      <c r="B50" s="11"/>
      <c r="C50" s="6"/>
      <c r="D50" s="6"/>
      <c r="E50" s="6"/>
      <c r="F50" s="6"/>
      <c r="G50" s="7"/>
      <c r="H50" s="6"/>
      <c r="I50" s="6"/>
      <c r="J50" s="6"/>
      <c r="K50" s="6"/>
      <c r="L50" s="6"/>
      <c r="M50" s="7"/>
    </row>
    <row r="51" spans="1:13" ht="15" customHeight="1">
      <c r="A51" s="2" t="s">
        <v>21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09" t="s">
        <v>22</v>
      </c>
      <c r="B52" s="25"/>
      <c r="C52" s="26"/>
      <c r="D52" s="43">
        <v>11504</v>
      </c>
      <c r="E52" s="43">
        <v>8746</v>
      </c>
      <c r="F52" s="43">
        <v>2421</v>
      </c>
      <c r="G52" s="57">
        <v>337</v>
      </c>
      <c r="H52" s="78"/>
      <c r="I52" s="78"/>
      <c r="J52" s="65">
        <v>13592</v>
      </c>
      <c r="K52" s="65">
        <v>11025</v>
      </c>
      <c r="L52" s="65">
        <v>2301</v>
      </c>
      <c r="M52" s="72">
        <v>266</v>
      </c>
    </row>
    <row r="53" spans="1:13" ht="15" customHeight="1">
      <c r="A53" s="109" t="s">
        <v>23</v>
      </c>
      <c r="B53" s="25"/>
      <c r="C53" s="26"/>
      <c r="D53" s="8">
        <f>+D52/D7*100</f>
        <v>80.36325532658051</v>
      </c>
      <c r="E53" s="8">
        <f>+E52/E7*100</f>
        <v>79.99634135187048</v>
      </c>
      <c r="F53" s="8">
        <f>+F52/F7*100</f>
        <v>81.70772865339183</v>
      </c>
      <c r="G53" s="9">
        <f>+G52/G7*100</f>
        <v>80.42959427207637</v>
      </c>
      <c r="H53" s="26"/>
      <c r="I53" s="26"/>
      <c r="J53" s="8">
        <f>+J52/J7*100</f>
        <v>87.42522673184537</v>
      </c>
      <c r="K53" s="8">
        <f>+K52/K7*100</f>
        <v>86.57923668917857</v>
      </c>
      <c r="L53" s="8">
        <f>+L52/L7*100</f>
        <v>91.49105367793241</v>
      </c>
      <c r="M53" s="9">
        <f>+M52/M7*100</f>
        <v>89.26174496644296</v>
      </c>
    </row>
    <row r="54" spans="1:13" ht="15" customHeight="1">
      <c r="A54" s="109" t="s">
        <v>24</v>
      </c>
      <c r="B54" s="25"/>
      <c r="C54" s="26"/>
      <c r="D54" s="43">
        <v>15265</v>
      </c>
      <c r="E54" s="43">
        <v>6106</v>
      </c>
      <c r="F54" s="43">
        <v>6541</v>
      </c>
      <c r="G54" s="57">
        <v>2618</v>
      </c>
      <c r="H54" s="78"/>
      <c r="I54" s="78"/>
      <c r="J54" s="65">
        <v>17203</v>
      </c>
      <c r="K54" s="65">
        <v>8295</v>
      </c>
      <c r="L54" s="65">
        <v>6726</v>
      </c>
      <c r="M54" s="72">
        <v>2181</v>
      </c>
    </row>
    <row r="55" spans="1:13" ht="15" customHeight="1">
      <c r="A55" s="109" t="s">
        <v>25</v>
      </c>
      <c r="B55" s="25"/>
      <c r="C55" s="26"/>
      <c r="D55" s="8">
        <f>+D54/D41*100</f>
        <v>62.9095404904183</v>
      </c>
      <c r="E55" s="8">
        <f>+E54/E41*100</f>
        <v>69.12713687308954</v>
      </c>
      <c r="F55" s="8">
        <f>+F54/F41*100</f>
        <v>60.11396011396012</v>
      </c>
      <c r="G55" s="9">
        <f>+G54/G41*100</f>
        <v>57.53846153846154</v>
      </c>
      <c r="H55" s="26"/>
      <c r="I55" s="26"/>
      <c r="J55" s="8">
        <f>+J54/J41*100</f>
        <v>78.9780552749977</v>
      </c>
      <c r="K55" s="8">
        <f>+K54/K41*100</f>
        <v>81.41132593973893</v>
      </c>
      <c r="L55" s="8">
        <f>+L54/L41*100</f>
        <v>78.67586852263423</v>
      </c>
      <c r="M55" s="9">
        <f>+M54/M41*100</f>
        <v>71.6726914229379</v>
      </c>
    </row>
    <row r="56" spans="1:13" ht="9.75" customHeight="1">
      <c r="A56" s="16"/>
      <c r="B56" s="11"/>
      <c r="C56" s="6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49" t="s">
        <v>74</v>
      </c>
      <c r="B57" s="11"/>
      <c r="C57" s="6"/>
      <c r="D57" s="6"/>
      <c r="E57" s="6"/>
      <c r="F57" s="6"/>
      <c r="G57" s="7"/>
      <c r="H57" s="6"/>
      <c r="I57" s="6"/>
      <c r="J57" s="6"/>
      <c r="K57" s="6"/>
      <c r="L57" s="6"/>
      <c r="M57" s="7"/>
    </row>
    <row r="58" spans="1:13" ht="15" customHeight="1">
      <c r="A58" s="37" t="s">
        <v>37</v>
      </c>
      <c r="B58" s="11"/>
      <c r="C58" s="6"/>
      <c r="D58" s="6"/>
      <c r="E58" s="6"/>
      <c r="F58" s="6"/>
      <c r="G58" s="7"/>
      <c r="H58" s="6"/>
      <c r="I58" s="6"/>
      <c r="J58" s="6"/>
      <c r="K58" s="6"/>
      <c r="L58" s="6"/>
      <c r="M58" s="7"/>
    </row>
    <row r="59" spans="1:13" ht="15" customHeight="1">
      <c r="A59" s="109" t="s">
        <v>22</v>
      </c>
      <c r="B59" s="40">
        <v>9651</v>
      </c>
      <c r="C59" s="43">
        <v>1199</v>
      </c>
      <c r="D59" s="43">
        <v>8452</v>
      </c>
      <c r="E59" s="43">
        <v>5646</v>
      </c>
      <c r="F59" s="43">
        <v>2442</v>
      </c>
      <c r="G59" s="57">
        <v>364</v>
      </c>
      <c r="H59" s="65">
        <v>14644</v>
      </c>
      <c r="I59" s="65">
        <v>4231</v>
      </c>
      <c r="J59" s="65">
        <v>10413</v>
      </c>
      <c r="K59" s="65">
        <v>8083</v>
      </c>
      <c r="L59" s="65">
        <v>2095</v>
      </c>
      <c r="M59" s="72">
        <v>235</v>
      </c>
    </row>
    <row r="60" spans="1:13" ht="15" customHeight="1">
      <c r="A60" s="109" t="s">
        <v>11</v>
      </c>
      <c r="B60" s="12">
        <f aca="true" t="shared" si="11" ref="B60:M60">+B59/B7*100</f>
        <v>40.70949508583963</v>
      </c>
      <c r="C60" s="8">
        <f t="shared" si="11"/>
        <v>12.766183986371379</v>
      </c>
      <c r="D60" s="8">
        <f t="shared" si="11"/>
        <v>59.0429619280475</v>
      </c>
      <c r="E60" s="8">
        <f t="shared" si="11"/>
        <v>51.641818348120374</v>
      </c>
      <c r="F60" s="8">
        <f t="shared" si="11"/>
        <v>82.41646979412758</v>
      </c>
      <c r="G60" s="9">
        <f t="shared" si="11"/>
        <v>86.87350835322196</v>
      </c>
      <c r="H60" s="8">
        <f t="shared" si="11"/>
        <v>45.601469809734375</v>
      </c>
      <c r="I60" s="8">
        <f t="shared" si="11"/>
        <v>25.54026318966558</v>
      </c>
      <c r="J60" s="8">
        <f t="shared" si="11"/>
        <v>66.97755193928089</v>
      </c>
      <c r="K60" s="8">
        <f t="shared" si="11"/>
        <v>63.47573425475106</v>
      </c>
      <c r="L60" s="8">
        <f t="shared" si="11"/>
        <v>83.30019880715706</v>
      </c>
      <c r="M60" s="9">
        <f t="shared" si="11"/>
        <v>78.85906040268456</v>
      </c>
    </row>
    <row r="61" spans="1:13" ht="15" customHeight="1">
      <c r="A61" s="109" t="s">
        <v>26</v>
      </c>
      <c r="B61" s="40">
        <v>26358</v>
      </c>
      <c r="C61" s="43">
        <v>2002</v>
      </c>
      <c r="D61" s="43">
        <v>24356</v>
      </c>
      <c r="E61" s="43">
        <v>12959</v>
      </c>
      <c r="F61" s="43">
        <v>9041</v>
      </c>
      <c r="G61" s="57">
        <v>2356</v>
      </c>
      <c r="H61" s="65">
        <v>34971</v>
      </c>
      <c r="I61" s="65">
        <v>7599</v>
      </c>
      <c r="J61" s="65">
        <v>27372</v>
      </c>
      <c r="K61" s="65">
        <v>18479</v>
      </c>
      <c r="L61" s="65">
        <v>7534</v>
      </c>
      <c r="M61" s="72">
        <v>1359</v>
      </c>
    </row>
    <row r="62" spans="1:13" ht="15" customHeight="1">
      <c r="A62" s="109" t="s">
        <v>9</v>
      </c>
      <c r="B62" s="3">
        <f>+B61/$B$61*100</f>
        <v>100</v>
      </c>
      <c r="C62" s="8">
        <f>+C61/$B$61*100</f>
        <v>7.595416951210258</v>
      </c>
      <c r="D62" s="8">
        <f>+D61/$B$61*100</f>
        <v>92.40458304878975</v>
      </c>
      <c r="E62" s="8">
        <f>E61/D61*100</f>
        <v>53.20660206930531</v>
      </c>
      <c r="F62" s="8">
        <f>F61/D61*100</f>
        <v>37.12021678436525</v>
      </c>
      <c r="G62" s="9">
        <f>G61/D61*100</f>
        <v>9.673181146329446</v>
      </c>
      <c r="H62" s="10">
        <f aca="true" t="shared" si="12" ref="H62:M62">+H61/$H$61*100</f>
        <v>100</v>
      </c>
      <c r="I62" s="8">
        <f t="shared" si="12"/>
        <v>21.729432958737238</v>
      </c>
      <c r="J62" s="8">
        <f t="shared" si="12"/>
        <v>78.27056704126277</v>
      </c>
      <c r="K62" s="8">
        <f t="shared" si="12"/>
        <v>52.84092533813731</v>
      </c>
      <c r="L62" s="8">
        <f t="shared" si="12"/>
        <v>21.543564667867663</v>
      </c>
      <c r="M62" s="9">
        <f t="shared" si="12"/>
        <v>3.8860770352577854</v>
      </c>
    </row>
    <row r="63" spans="1:13" ht="15" customHeight="1">
      <c r="A63" s="109" t="s">
        <v>27</v>
      </c>
      <c r="B63" s="12">
        <f aca="true" t="shared" si="13" ref="B63:M63">+B61/B7</f>
        <v>1.1118235120428566</v>
      </c>
      <c r="C63" s="8">
        <f t="shared" si="13"/>
        <v>0.21316013628620104</v>
      </c>
      <c r="D63" s="8">
        <f t="shared" si="13"/>
        <v>1.70143206426825</v>
      </c>
      <c r="E63" s="8">
        <f t="shared" si="13"/>
        <v>1.1853105277599927</v>
      </c>
      <c r="F63" s="8">
        <f t="shared" si="13"/>
        <v>3.0512993587580155</v>
      </c>
      <c r="G63" s="9">
        <f t="shared" si="13"/>
        <v>5.62291169451074</v>
      </c>
      <c r="H63" s="8">
        <f t="shared" si="13"/>
        <v>1.0889982250179056</v>
      </c>
      <c r="I63" s="8">
        <f t="shared" si="13"/>
        <v>0.45871061209706626</v>
      </c>
      <c r="J63" s="8">
        <f t="shared" si="13"/>
        <v>1.7605968997234194</v>
      </c>
      <c r="K63" s="8">
        <f t="shared" si="13"/>
        <v>1.4511543898225223</v>
      </c>
      <c r="L63" s="8">
        <f t="shared" si="13"/>
        <v>2.9956262425447315</v>
      </c>
      <c r="M63" s="9">
        <f t="shared" si="13"/>
        <v>4.560402684563758</v>
      </c>
    </row>
    <row r="64" spans="1:13" ht="9" customHeight="1">
      <c r="A64" s="16"/>
      <c r="B64" s="12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21" t="s">
        <v>28</v>
      </c>
      <c r="B65" s="11"/>
      <c r="C65" s="6"/>
      <c r="D65" s="6"/>
      <c r="E65" s="6"/>
      <c r="F65" s="6"/>
      <c r="G65" s="7"/>
      <c r="H65" s="6"/>
      <c r="I65" s="6"/>
      <c r="J65" s="6"/>
      <c r="K65" s="6"/>
      <c r="L65" s="6"/>
      <c r="M65" s="7"/>
    </row>
    <row r="66" spans="1:13" ht="15" customHeight="1">
      <c r="A66" s="109" t="s">
        <v>29</v>
      </c>
      <c r="B66" s="40">
        <v>9193</v>
      </c>
      <c r="C66" s="43">
        <v>2634</v>
      </c>
      <c r="D66" s="43">
        <v>6559</v>
      </c>
      <c r="E66" s="43">
        <v>4734</v>
      </c>
      <c r="F66" s="43">
        <v>1585</v>
      </c>
      <c r="G66" s="57">
        <v>240</v>
      </c>
      <c r="H66" s="65">
        <v>9459</v>
      </c>
      <c r="I66" s="65">
        <v>3449</v>
      </c>
      <c r="J66" s="65">
        <v>6010</v>
      </c>
      <c r="K66" s="65">
        <v>4767</v>
      </c>
      <c r="L66" s="65">
        <v>1104</v>
      </c>
      <c r="M66" s="72">
        <v>139</v>
      </c>
    </row>
    <row r="67" spans="1:13" ht="15" customHeight="1">
      <c r="A67" s="109" t="s">
        <v>11</v>
      </c>
      <c r="B67" s="12">
        <f aca="true" t="shared" si="14" ref="B67:M67">+B66/B7*100</f>
        <v>38.77757624330366</v>
      </c>
      <c r="C67" s="8">
        <f t="shared" si="14"/>
        <v>28.045144804088583</v>
      </c>
      <c r="D67" s="8">
        <f t="shared" si="14"/>
        <v>45.81907090464548</v>
      </c>
      <c r="E67" s="8">
        <f t="shared" si="14"/>
        <v>43.30010061282356</v>
      </c>
      <c r="F67" s="8">
        <f t="shared" si="14"/>
        <v>53.49308133648329</v>
      </c>
      <c r="G67" s="9">
        <f t="shared" si="14"/>
        <v>57.279236276849645</v>
      </c>
      <c r="H67" s="8">
        <f t="shared" si="14"/>
        <v>29.455360757325693</v>
      </c>
      <c r="I67" s="8">
        <f t="shared" si="14"/>
        <v>20.81975129783895</v>
      </c>
      <c r="J67" s="8">
        <f t="shared" si="14"/>
        <v>38.656975622306554</v>
      </c>
      <c r="K67" s="8">
        <f t="shared" si="14"/>
        <v>37.43521281608293</v>
      </c>
      <c r="L67" s="8">
        <f t="shared" si="14"/>
        <v>43.89662027833002</v>
      </c>
      <c r="M67" s="9">
        <f t="shared" si="14"/>
        <v>46.644295302013425</v>
      </c>
    </row>
    <row r="68" spans="1:13" ht="15" customHeight="1">
      <c r="A68" s="109" t="s">
        <v>30</v>
      </c>
      <c r="B68" s="40">
        <v>21035</v>
      </c>
      <c r="C68" s="43">
        <v>5170</v>
      </c>
      <c r="D68" s="43">
        <v>15865</v>
      </c>
      <c r="E68" s="43">
        <v>10355</v>
      </c>
      <c r="F68" s="43">
        <v>4598</v>
      </c>
      <c r="G68" s="57">
        <v>912</v>
      </c>
      <c r="H68" s="65">
        <v>21644</v>
      </c>
      <c r="I68" s="65">
        <v>7281</v>
      </c>
      <c r="J68" s="65">
        <v>14363</v>
      </c>
      <c r="K68" s="65">
        <v>10863</v>
      </c>
      <c r="L68" s="65">
        <v>3006</v>
      </c>
      <c r="M68" s="72">
        <v>494</v>
      </c>
    </row>
    <row r="69" spans="1:13" ht="15" customHeight="1">
      <c r="A69" s="109" t="s">
        <v>13</v>
      </c>
      <c r="B69" s="3">
        <f>+B68/$B$68*100</f>
        <v>100</v>
      </c>
      <c r="C69" s="8">
        <f>+C68/$B$68*100</f>
        <v>24.57808414547183</v>
      </c>
      <c r="D69" s="8">
        <f>+D68/$B$68*100</f>
        <v>75.42191585452817</v>
      </c>
      <c r="E69" s="8">
        <f>E68/D68*100</f>
        <v>65.26946107784431</v>
      </c>
      <c r="F69" s="8">
        <f>F68/D68*100</f>
        <v>28.982035928143713</v>
      </c>
      <c r="G69" s="9">
        <f>G68/D68*100</f>
        <v>5.748502994011976</v>
      </c>
      <c r="H69" s="10">
        <f>+H68/$H$68*100</f>
        <v>100</v>
      </c>
      <c r="I69" s="8">
        <f>+I68/$H$68*100</f>
        <v>33.63980779892811</v>
      </c>
      <c r="J69" s="8">
        <f>+J68/$H$68*100</f>
        <v>66.36019220107188</v>
      </c>
      <c r="K69" s="8">
        <f>K68/J68*100</f>
        <v>75.63183179001601</v>
      </c>
      <c r="L69" s="8">
        <f>L68/J68*100</f>
        <v>20.928775325489106</v>
      </c>
      <c r="M69" s="9">
        <f>M68/J68*100</f>
        <v>3.4393928844948825</v>
      </c>
    </row>
    <row r="70" spans="1:13" ht="15" customHeight="1">
      <c r="A70" s="109" t="s">
        <v>38</v>
      </c>
      <c r="B70" s="12">
        <f aca="true" t="shared" si="15" ref="B70:M70">+B68/B7</f>
        <v>0.8872906736406968</v>
      </c>
      <c r="C70" s="8">
        <f t="shared" si="15"/>
        <v>0.5504684838160137</v>
      </c>
      <c r="D70" s="8">
        <f t="shared" si="15"/>
        <v>1.1082780300384212</v>
      </c>
      <c r="E70" s="8">
        <f t="shared" si="15"/>
        <v>0.9471325345284918</v>
      </c>
      <c r="F70" s="8">
        <f t="shared" si="15"/>
        <v>1.5518056024299696</v>
      </c>
      <c r="G70" s="9">
        <f t="shared" si="15"/>
        <v>2.1766109785202863</v>
      </c>
      <c r="H70" s="8">
        <f t="shared" si="15"/>
        <v>0.6739949553140473</v>
      </c>
      <c r="I70" s="8">
        <f t="shared" si="15"/>
        <v>0.43951466859833394</v>
      </c>
      <c r="J70" s="8">
        <f t="shared" si="15"/>
        <v>0.9238438283913295</v>
      </c>
      <c r="K70" s="8">
        <f t="shared" si="15"/>
        <v>0.8530705198680697</v>
      </c>
      <c r="L70" s="8">
        <f t="shared" si="15"/>
        <v>1.1952286282306164</v>
      </c>
      <c r="M70" s="9">
        <f t="shared" si="15"/>
        <v>1.657718120805369</v>
      </c>
    </row>
    <row r="71" spans="1:13" ht="6" customHeight="1">
      <c r="A71" s="16"/>
      <c r="B71" s="12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21" t="s">
        <v>31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6"/>
      <c r="M72" s="7"/>
    </row>
    <row r="73" spans="1:13" ht="15" customHeight="1">
      <c r="A73" s="109" t="s">
        <v>29</v>
      </c>
      <c r="B73" s="3">
        <v>16072</v>
      </c>
      <c r="C73" s="4">
        <v>4784</v>
      </c>
      <c r="D73" s="4">
        <v>11288</v>
      </c>
      <c r="E73" s="4">
        <v>8421</v>
      </c>
      <c r="F73" s="4">
        <v>2508</v>
      </c>
      <c r="G73" s="5">
        <v>359</v>
      </c>
      <c r="H73" s="65">
        <v>16050</v>
      </c>
      <c r="I73" s="65">
        <v>5988</v>
      </c>
      <c r="J73" s="65">
        <v>10062</v>
      </c>
      <c r="K73" s="65">
        <v>8060</v>
      </c>
      <c r="L73" s="65">
        <v>1789</v>
      </c>
      <c r="M73" s="72">
        <v>213</v>
      </c>
    </row>
    <row r="74" spans="1:13" ht="15" customHeight="1">
      <c r="A74" s="109" t="s">
        <v>32</v>
      </c>
      <c r="B74" s="12">
        <f aca="true" t="shared" si="16" ref="B74:M74">+B73/B7*100</f>
        <v>67.79432235204791</v>
      </c>
      <c r="C74" s="8">
        <f t="shared" si="16"/>
        <v>50.936967632027255</v>
      </c>
      <c r="D74" s="8">
        <f t="shared" si="16"/>
        <v>78.85434858539992</v>
      </c>
      <c r="E74" s="8">
        <f t="shared" si="16"/>
        <v>77.02368974663861</v>
      </c>
      <c r="F74" s="8">
        <f t="shared" si="16"/>
        <v>84.64394195072562</v>
      </c>
      <c r="G74" s="9">
        <f t="shared" si="16"/>
        <v>85.68019093078759</v>
      </c>
      <c r="H74" s="8">
        <f t="shared" si="16"/>
        <v>49.97975897611559</v>
      </c>
      <c r="I74" s="8">
        <f t="shared" si="16"/>
        <v>36.14632379572619</v>
      </c>
      <c r="J74" s="8">
        <f t="shared" si="16"/>
        <v>64.71988164919277</v>
      </c>
      <c r="K74" s="8">
        <f t="shared" si="16"/>
        <v>63.29511543898225</v>
      </c>
      <c r="L74" s="8">
        <f t="shared" si="16"/>
        <v>71.13320079522862</v>
      </c>
      <c r="M74" s="9">
        <f t="shared" si="16"/>
        <v>71.47651006711409</v>
      </c>
    </row>
    <row r="75" spans="1:13" ht="15" customHeight="1">
      <c r="A75" s="109" t="s">
        <v>57</v>
      </c>
      <c r="B75" s="3">
        <v>119595</v>
      </c>
      <c r="C75" s="4">
        <v>26088</v>
      </c>
      <c r="D75" s="4">
        <v>93507</v>
      </c>
      <c r="E75" s="4">
        <v>59989</v>
      </c>
      <c r="F75" s="4">
        <v>27643</v>
      </c>
      <c r="G75" s="5">
        <v>5875</v>
      </c>
      <c r="H75" s="65">
        <v>94079</v>
      </c>
      <c r="I75" s="65">
        <v>29232</v>
      </c>
      <c r="J75" s="65">
        <v>64847</v>
      </c>
      <c r="K75" s="65">
        <v>47929</v>
      </c>
      <c r="L75" s="65">
        <v>14435</v>
      </c>
      <c r="M75" s="72">
        <v>2483</v>
      </c>
    </row>
    <row r="76" spans="1:13" ht="15" customHeight="1">
      <c r="A76" s="109" t="s">
        <v>9</v>
      </c>
      <c r="B76" s="3">
        <f>+B75/$B$75*100</f>
        <v>100</v>
      </c>
      <c r="C76" s="8">
        <f>+C75/$B$75*100</f>
        <v>21.81362097077637</v>
      </c>
      <c r="D76" s="8">
        <f>+D75/$B$75*100</f>
        <v>78.18637902922363</v>
      </c>
      <c r="E76" s="8">
        <f>E75/D75*100</f>
        <v>64.15455527393671</v>
      </c>
      <c r="F76" s="8">
        <f>F75/D75*100</f>
        <v>29.562492647609268</v>
      </c>
      <c r="G76" s="9">
        <f>G75/D75*100</f>
        <v>6.28295207845402</v>
      </c>
      <c r="H76" s="10">
        <f>+H75/$H$75*100</f>
        <v>100</v>
      </c>
      <c r="I76" s="8">
        <f>+I75/$H$75*100</f>
        <v>31.071758840974073</v>
      </c>
      <c r="J76" s="8">
        <f>+J75/$H$75*100</f>
        <v>68.92824115902593</v>
      </c>
      <c r="K76" s="8">
        <f>K75/J75*100</f>
        <v>73.9108979598131</v>
      </c>
      <c r="L76" s="8">
        <f>L75/J75*100</f>
        <v>22.260089132882012</v>
      </c>
      <c r="M76" s="9">
        <f>M75/J75*100</f>
        <v>3.8290129073048873</v>
      </c>
    </row>
    <row r="77" spans="1:13" ht="15" customHeight="1">
      <c r="A77" s="109" t="s">
        <v>39</v>
      </c>
      <c r="B77" s="12">
        <f>B75/B7</f>
        <v>5.044712532163496</v>
      </c>
      <c r="C77" s="8">
        <f aca="true" t="shared" si="17" ref="C77:M77">+C75/C7</f>
        <v>2.7776831345826234</v>
      </c>
      <c r="D77" s="8">
        <f t="shared" si="17"/>
        <v>6.5320991966468736</v>
      </c>
      <c r="E77" s="8">
        <f t="shared" si="17"/>
        <v>5.486966066038598</v>
      </c>
      <c r="F77" s="8">
        <f t="shared" si="17"/>
        <v>9.329395882551468</v>
      </c>
      <c r="G77" s="9">
        <f t="shared" si="17"/>
        <v>14.021479713603819</v>
      </c>
      <c r="H77" s="8">
        <f t="shared" si="17"/>
        <v>2.92962351695575</v>
      </c>
      <c r="I77" s="8">
        <f t="shared" si="17"/>
        <v>1.764578051430641</v>
      </c>
      <c r="J77" s="8">
        <f t="shared" si="17"/>
        <v>4.17102978066508</v>
      </c>
      <c r="K77" s="8">
        <f t="shared" si="17"/>
        <v>3.7638605308622584</v>
      </c>
      <c r="L77" s="8">
        <f t="shared" si="17"/>
        <v>5.739562624254473</v>
      </c>
      <c r="M77" s="9">
        <f t="shared" si="17"/>
        <v>8.332214765100671</v>
      </c>
    </row>
    <row r="78" spans="1:13" ht="8.25" customHeight="1">
      <c r="A78" s="16"/>
      <c r="B78" s="12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21" t="s">
        <v>60</v>
      </c>
      <c r="B79" s="12"/>
      <c r="C79" s="8"/>
      <c r="D79" s="8"/>
      <c r="E79" s="8"/>
      <c r="F79" s="8"/>
      <c r="G79" s="9"/>
      <c r="H79" s="6"/>
      <c r="I79" s="6"/>
      <c r="J79" s="6"/>
      <c r="K79" s="6"/>
      <c r="L79" s="6"/>
      <c r="M79" s="7"/>
    </row>
    <row r="80" spans="1:13" ht="15" customHeight="1">
      <c r="A80" s="109" t="s">
        <v>29</v>
      </c>
      <c r="B80" s="40">
        <v>4252</v>
      </c>
      <c r="C80" s="43">
        <v>849</v>
      </c>
      <c r="D80" s="43">
        <v>3403</v>
      </c>
      <c r="E80" s="43">
        <v>2205</v>
      </c>
      <c r="F80" s="43">
        <v>993</v>
      </c>
      <c r="G80" s="57">
        <v>205</v>
      </c>
      <c r="H80" s="65">
        <v>4904</v>
      </c>
      <c r="I80" s="65">
        <v>1370</v>
      </c>
      <c r="J80" s="65">
        <v>3534</v>
      </c>
      <c r="K80" s="65">
        <v>2552</v>
      </c>
      <c r="L80" s="65">
        <v>861</v>
      </c>
      <c r="M80" s="72">
        <v>121</v>
      </c>
    </row>
    <row r="81" spans="1:13" ht="15" customHeight="1">
      <c r="A81" s="109" t="s">
        <v>32</v>
      </c>
      <c r="B81" s="12">
        <f aca="true" t="shared" si="18" ref="B81:M81">+B80/B7*100</f>
        <v>17.935630826338212</v>
      </c>
      <c r="C81" s="8">
        <f t="shared" si="18"/>
        <v>9.039608177172061</v>
      </c>
      <c r="D81" s="8">
        <f t="shared" si="18"/>
        <v>23.77226685295145</v>
      </c>
      <c r="E81" s="8">
        <f t="shared" si="18"/>
        <v>20.168297813957743</v>
      </c>
      <c r="F81" s="8">
        <f t="shared" si="18"/>
        <v>33.51333108336146</v>
      </c>
      <c r="G81" s="9">
        <f t="shared" si="18"/>
        <v>48.92601431980907</v>
      </c>
      <c r="H81" s="8">
        <f t="shared" si="18"/>
        <v>15.271074019867342</v>
      </c>
      <c r="I81" s="8">
        <f t="shared" si="18"/>
        <v>8.269950501026198</v>
      </c>
      <c r="J81" s="8">
        <f t="shared" si="18"/>
        <v>22.731073519006884</v>
      </c>
      <c r="K81" s="8">
        <f t="shared" si="18"/>
        <v>20.04083555834773</v>
      </c>
      <c r="L81" s="8">
        <f t="shared" si="18"/>
        <v>34.23459244532803</v>
      </c>
      <c r="M81" s="9">
        <f t="shared" si="18"/>
        <v>40.604026845637584</v>
      </c>
    </row>
    <row r="82" spans="1:13" ht="15" customHeight="1">
      <c r="A82" s="109" t="s">
        <v>33</v>
      </c>
      <c r="B82" s="40">
        <v>15859</v>
      </c>
      <c r="C82" s="43">
        <v>2740</v>
      </c>
      <c r="D82" s="43">
        <v>13119</v>
      </c>
      <c r="E82" s="43">
        <v>7119</v>
      </c>
      <c r="F82" s="43">
        <v>4635</v>
      </c>
      <c r="G82" s="57">
        <v>1365</v>
      </c>
      <c r="H82" s="65">
        <v>25878</v>
      </c>
      <c r="I82" s="65">
        <v>6200</v>
      </c>
      <c r="J82" s="65">
        <v>19678</v>
      </c>
      <c r="K82" s="65">
        <v>13026</v>
      </c>
      <c r="L82" s="65">
        <v>5416</v>
      </c>
      <c r="M82" s="72">
        <v>1236</v>
      </c>
    </row>
    <row r="83" spans="1:13" ht="15" customHeight="1">
      <c r="A83" s="109" t="s">
        <v>9</v>
      </c>
      <c r="B83" s="3">
        <f>+B82/$B$82*100</f>
        <v>100</v>
      </c>
      <c r="C83" s="8">
        <f>+C82/$B$82*100</f>
        <v>17.27725581688631</v>
      </c>
      <c r="D83" s="8">
        <f>+D82/$B$82*100</f>
        <v>82.72274418311369</v>
      </c>
      <c r="E83" s="8">
        <f>E82/D82*100</f>
        <v>54.26480676880859</v>
      </c>
      <c r="F83" s="8">
        <f>F82/D82*100</f>
        <v>35.33043677109536</v>
      </c>
      <c r="G83" s="9">
        <f>G82/D82*100</f>
        <v>10.404756460096044</v>
      </c>
      <c r="H83" s="10">
        <f>+H82/$H$82*100</f>
        <v>100</v>
      </c>
      <c r="I83" s="8">
        <f>+I82/$H$82*100</f>
        <v>23.958574851224977</v>
      </c>
      <c r="J83" s="8">
        <f>+J82/$H$82*100</f>
        <v>76.04142514877502</v>
      </c>
      <c r="K83" s="8">
        <f>K82/J82*100</f>
        <v>66.19575160077244</v>
      </c>
      <c r="L83" s="8">
        <f>L82/J82*100</f>
        <v>27.523122268523224</v>
      </c>
      <c r="M83" s="9">
        <f>M82/J82*100</f>
        <v>6.28112613070434</v>
      </c>
    </row>
    <row r="84" spans="1:13" ht="15" customHeight="1">
      <c r="A84" s="110" t="s">
        <v>40</v>
      </c>
      <c r="B84" s="22">
        <f aca="true" t="shared" si="19" ref="B84:M84">+B82/B7</f>
        <v>0.6689585354536635</v>
      </c>
      <c r="C84" s="23">
        <f t="shared" si="19"/>
        <v>0.29173764906303234</v>
      </c>
      <c r="D84" s="23">
        <f t="shared" si="19"/>
        <v>0.9164512748864827</v>
      </c>
      <c r="E84" s="23">
        <f t="shared" si="19"/>
        <v>0.6511479008506357</v>
      </c>
      <c r="F84" s="23">
        <f t="shared" si="19"/>
        <v>1.5642929463381707</v>
      </c>
      <c r="G84" s="24">
        <f t="shared" si="19"/>
        <v>3.2577565632458234</v>
      </c>
      <c r="H84" s="23">
        <f t="shared" si="19"/>
        <v>0.8058418708934076</v>
      </c>
      <c r="I84" s="23">
        <f t="shared" si="19"/>
        <v>0.3742605336230834</v>
      </c>
      <c r="J84" s="23">
        <f t="shared" si="19"/>
        <v>1.2657104264488326</v>
      </c>
      <c r="K84" s="23">
        <f t="shared" si="19"/>
        <v>1.0229307366106486</v>
      </c>
      <c r="L84" s="23">
        <f t="shared" si="19"/>
        <v>2.153479125248509</v>
      </c>
      <c r="M84" s="24">
        <f t="shared" si="19"/>
        <v>4.147651006711409</v>
      </c>
    </row>
    <row r="85" spans="1:13" ht="15" customHeight="1">
      <c r="A85" s="134" t="s">
        <v>43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</sheetData>
  <mergeCells count="13">
    <mergeCell ref="J5:M5"/>
    <mergeCell ref="A45:M45"/>
    <mergeCell ref="A85:M85"/>
    <mergeCell ref="A1:M1"/>
    <mergeCell ref="A3:E3"/>
    <mergeCell ref="A4:A6"/>
    <mergeCell ref="B4:G4"/>
    <mergeCell ref="H4:M4"/>
    <mergeCell ref="B5:B6"/>
    <mergeCell ref="C5:C6"/>
    <mergeCell ref="D5:G5"/>
    <mergeCell ref="H5:H6"/>
    <mergeCell ref="I5:I6"/>
  </mergeCells>
  <printOptions/>
  <pageMargins left="1" right="0.75" top="1" bottom="1" header="0.5" footer="0.5"/>
  <pageSetup firstPageNumber="37" useFirstPageNumber="1" horizontalDpi="600" verticalDpi="600" orientation="portrait" r:id="rId1"/>
  <headerFooter alignWithMargins="0">
    <oddFooter>&amp;L&amp;"Arial Narrow,Regular"&amp;9Zila Series : Rangpur&amp;C&amp;"Arial Narrow,Regular"&amp;P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2011-06-21T12:39:28Z</cp:lastPrinted>
  <dcterms:created xsi:type="dcterms:W3CDTF">2009-03-04T05:13:22Z</dcterms:created>
  <dcterms:modified xsi:type="dcterms:W3CDTF">2011-06-21T12:39:30Z</dcterms:modified>
  <cp:category/>
  <cp:version/>
  <cp:contentType/>
  <cp:contentStatus/>
</cp:coreProperties>
</file>